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15" windowHeight="5040"/>
  </bookViews>
  <sheets>
    <sheet name="Presupuesto 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>'[1]CUADRO No 4'!#REF!</definedName>
    <definedName name="\c">#REF!</definedName>
    <definedName name="\i">#REF!</definedName>
    <definedName name="\P">#REF!</definedName>
    <definedName name="\r">#REF!</definedName>
    <definedName name="__123Graph_B" hidden="1">'[2]GIROS SITUAD.FISCAL- 2000'!#REF!</definedName>
    <definedName name="__123Graph_D" hidden="1">'[2]GIROS SITUAD.FISCAL- 2000'!#REF!</definedName>
    <definedName name="__123Graph_F" hidden="1">'[2]GIROS SITUAD.FISCAL- 2000'!#REF!</definedName>
    <definedName name="__123Graph_X" hidden="1">'[2]GIROS SITUAD.FISCAL- 2000'!#REF!</definedName>
    <definedName name="_1">#REF!</definedName>
    <definedName name="_1994">'[3]Educa 94-01 miles corrientes'!$M$2</definedName>
    <definedName name="_1995">'[3]Educa 94-01 miles corrientes'!$N$2</definedName>
    <definedName name="_1996">'[3]Educa 94-01 miles corrientes'!$O$2</definedName>
    <definedName name="_1997">'[3]Educa 94-01 miles corrientes'!$P$2</definedName>
    <definedName name="_1998">#REF!</definedName>
    <definedName name="_1999">#REF!</definedName>
    <definedName name="_2">#REF!</definedName>
    <definedName name="_2000">#REF!</definedName>
    <definedName name="_2001">#REF!</definedName>
    <definedName name="_200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a1">#REF!</definedName>
    <definedName name="_CumplimientoLey617">#REF!</definedName>
    <definedName name="_xlnm._FilterDatabase" localSheetId="0" hidden="1">'Presupuesto 17'!$A$1:$D$817</definedName>
    <definedName name="_fmi1">[4]PAGOFMI!$A$1:$L$51</definedName>
    <definedName name="_fmi2">[4]PAGOFMI!$P$1:$AA$51</definedName>
    <definedName name="_fmi3">[4]PAGORES!$AC$1:$AN$43</definedName>
    <definedName name="_fmi4">[4]PAGORES!$AP$1:$BA$44</definedName>
    <definedName name="_GastosDeFuncionamiento">#REF!</definedName>
    <definedName name="_Ley617">#REF!</definedName>
    <definedName name="_Ley617Gastos">#REF!</definedName>
    <definedName name="_Order1" hidden="1">255</definedName>
    <definedName name="_Order2" hidden="1">255</definedName>
    <definedName name="_PIB01">[5]SUPUESTOS!#REF!</definedName>
    <definedName name="_PIB02">[6]SUPUESTOS!#REF!</definedName>
    <definedName name="_PIB95">[5]SUPUESTOS!$J$47</definedName>
    <definedName name="_PIB96">[5]SUPUESTOS!$K$47</definedName>
    <definedName name="_PIB97">[7]SUPUESTOS!$L$47</definedName>
    <definedName name="_PIB98">[7]SUPUESTOS!$M$47</definedName>
    <definedName name="_PIB99">[7]SUPUESTOS!$N$47</definedName>
    <definedName name="_RES9397">#REF!</definedName>
    <definedName name="_rez2">'[4]PAGOS VIGENCIA t'!$A$57:$AH$108</definedName>
    <definedName name="_rez3">[4]PAGORES!$A$1:$M$37</definedName>
    <definedName name="_rez4">[4]PAGORES!$O$1:$AN$43</definedName>
    <definedName name="_sgp2009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_Table1_Out" hidden="1">[8]CARBOCOL!#REF!</definedName>
    <definedName name="_Table2_In2" hidden="1">[9]ANUAL1!#REF!</definedName>
    <definedName name="_Table2_Out" hidden="1">[8]CARBOCOL!#REF!</definedName>
    <definedName name="A">#REF!</definedName>
    <definedName name="A_2002">#REF!</definedName>
    <definedName name="A_CAPITAL">[10]Hoja4!$B$3:$O$34</definedName>
    <definedName name="A_DEPTOS">[10]Hoja4!$B$76:$N$108</definedName>
    <definedName name="A_impresión_IM">#REF!</definedName>
    <definedName name="A_MUNPIOS">[10]Hoja4!$B$39:$N$71</definedName>
    <definedName name="AAA">[11]proyecINGRESOS99!$L$1:$T$97</definedName>
    <definedName name="Ajustado">#REF!</definedName>
    <definedName name="ANEXO_No.">#REF!</definedName>
    <definedName name="ANEXO_No._5">#REF!</definedName>
    <definedName name="aprnac">[12]GASTOS!#REF!</definedName>
    <definedName name="APROPIACIONES_PAC_Y_REZAGO_1999___2000">#REF!</definedName>
    <definedName name="aprprp">[12]GASTOS!#REF!</definedName>
    <definedName name="asigbas">#REF!</definedName>
    <definedName name="asigbasempu">#REF!</definedName>
    <definedName name="asigbasisten">#REF!</definedName>
    <definedName name="asigbastotal">#REF!</definedName>
    <definedName name="asigmen">#REF!</definedName>
    <definedName name="auxalm">#REF!</definedName>
    <definedName name="B">[13]LOTERIAS!$B$54:$P$54</definedName>
    <definedName name="_xlnm.Database">#REF!</definedName>
    <definedName name="basnac">[12]GASTOS!#REF!</definedName>
    <definedName name="basprp">[12]GASTOS!#REF!</definedName>
    <definedName name="bonser">#REF!</definedName>
    <definedName name="BuiltIn_Print_Area___0___0___0">#REF!</definedName>
    <definedName name="BuiltIn_Print_Area___0___0___0___0">#REF!</definedName>
    <definedName name="BuiltIn_Print_Titles">NA()</definedName>
    <definedName name="BuiltIn_Print_Titles___0">NA()</definedName>
    <definedName name="BuiltIn_Print_Titles___0___0">NA()</definedName>
    <definedName name="BuiltIn_Print_Titles___0___0___0">#REF!</definedName>
    <definedName name="CapacidadDeEndeudamiento">#REF!</definedName>
    <definedName name="CapacidadDePago">#REF!</definedName>
    <definedName name="CARBOCRECIM">#REF!</definedName>
    <definedName name="CARBOPESOS">#REF!</definedName>
    <definedName name="CARBOPIB">#REF!</definedName>
    <definedName name="castigocuadro2">'[14]CUA1-3'!$Y$1:$AD$93</definedName>
    <definedName name="CAT_00">'[15]94-03 Mil Corr '!#REF!</definedName>
    <definedName name="CAT_01">'[15]94-03 Mil Corr '!#REF!</definedName>
    <definedName name="CAT_02">'[15]94-03 Mil Corr '!#REF!</definedName>
    <definedName name="CAT_94">'[15]94-03 Mil Corr '!#REF!</definedName>
    <definedName name="CAT_95">'[15]94-03 Mil Corr '!#REF!</definedName>
    <definedName name="CAT_96">'[15]94-03 Mil Corr '!#REF!</definedName>
    <definedName name="CAT_97">'[15]94-03 Mil Corr '!#REF!</definedName>
    <definedName name="CAT_98">'[15]94-03 Mil Corr '!#REF!</definedName>
    <definedName name="CAT_99">'[15]94-03 Mil Corr '!#REF!</definedName>
    <definedName name="CENSO1964">#REF!</definedName>
    <definedName name="CENSO1973">#REF!</definedName>
    <definedName name="CENSO1985">#REF!</definedName>
    <definedName name="COD_DEP">#REF!</definedName>
    <definedName name="COD_DEPARTAMENTO">#REF!</definedName>
    <definedName name="COD_MUN">#REF!</definedName>
    <definedName name="codigo">#REF!</definedName>
    <definedName name="CODIGO_DIVIPOLA">#REF!</definedName>
    <definedName name="COL_MENU">[16]RESUMEN!#REF!</definedName>
    <definedName name="COLUM00PESOS">#REF!</definedName>
    <definedName name="COLUM00PIB">#REF!</definedName>
    <definedName name="COLUM01PESOS">#REF!</definedName>
    <definedName name="COLUM01PIB">#REF!</definedName>
    <definedName name="COLUM02PESOS">#REF!</definedName>
    <definedName name="COLUM02PIB">#REF!</definedName>
    <definedName name="COLUM03PESOS">#REF!</definedName>
    <definedName name="COLUM03PIB">#REF!</definedName>
    <definedName name="COLUM04PESOS">#REF!</definedName>
    <definedName name="COLUM04PIB">#REF!</definedName>
    <definedName name="COLUM05PESOS">#REF!</definedName>
    <definedName name="COLUM05PIB">#REF!</definedName>
    <definedName name="COLUM06PESOS">#REF!</definedName>
    <definedName name="COLUM06PIB">#REF!</definedName>
    <definedName name="COLUM07PESOS">#REF!</definedName>
    <definedName name="COLUM07PIB">#REF!</definedName>
    <definedName name="COLUM98PESOS">#REF!</definedName>
    <definedName name="COLUM98PIB">#REF!</definedName>
    <definedName name="COLUM99PESOS">#REF!</definedName>
    <definedName name="COLUM99PIB">#REF!</definedName>
    <definedName name="COMPOSICION_DEL_PRESUPUESTO_DE_RENTAS_DE_LA_NACION">'[11]proyecINGRESOS99 (det)'!$V$98:$AH$145</definedName>
    <definedName name="Confis">#REF!</definedName>
    <definedName name="conpln3">#REF!</definedName>
    <definedName name="conpln4">#REF!</definedName>
    <definedName name="conpln5">#REF!</definedName>
    <definedName name="CRBLO00_">#REF!</definedName>
    <definedName name="CRBLO93_">#REF!</definedName>
    <definedName name="CRBLO94_">#REF!</definedName>
    <definedName name="CRBLO95_">#REF!</definedName>
    <definedName name="CRBLO96_">#REF!</definedName>
    <definedName name="CRBLO97_">#REF!</definedName>
    <definedName name="CRBLO98_">#REF!</definedName>
    <definedName name="CRBLO99_">#REF!</definedName>
    <definedName name="CRCOMB00_">#REF!</definedName>
    <definedName name="CRCOMB93_">#REF!</definedName>
    <definedName name="CRCOMB94_">#REF!</definedName>
    <definedName name="CRCOMB95_">#REF!</definedName>
    <definedName name="CRCOMB96_">#REF!</definedName>
    <definedName name="CRCOMB97_">#REF!</definedName>
    <definedName name="CRCOMB98_">#REF!</definedName>
    <definedName name="CRCOMB99_">#REF!</definedName>
    <definedName name="CRDEM00_">#REF!</definedName>
    <definedName name="CRDEM93_">#REF!</definedName>
    <definedName name="CRDEM94_">#REF!</definedName>
    <definedName name="CRDEM95_">#REF!</definedName>
    <definedName name="CRDEM96_">#REF!</definedName>
    <definedName name="CRDEM97_">#REF!</definedName>
    <definedName name="CRDEM98_">#REF!</definedName>
    <definedName name="CRDEM99_">#REF!</definedName>
    <definedName name="CREUF00_">#REF!</definedName>
    <definedName name="CREUF93_">#REF!</definedName>
    <definedName name="CREUF94_">#REF!</definedName>
    <definedName name="CREUF95_">#REF!</definedName>
    <definedName name="CREUF96_">#REF!</definedName>
    <definedName name="CREUF97_">#REF!</definedName>
    <definedName name="CREUF98_">#REF!</definedName>
    <definedName name="CREUF99_">#REF!</definedName>
    <definedName name="cruce">#REF!</definedName>
    <definedName name="CRUCE2">#REF!</definedName>
    <definedName name="CRUCE3">#REF!</definedName>
    <definedName name="Cuadro_2b1">[17]RESUOPE!$AE$150:$BB$224</definedName>
    <definedName name="CUADRO_No._1">#REF!</definedName>
    <definedName name="CUADRO_No._10">#REF!</definedName>
    <definedName name="CUADRO_No._12">#REF!</definedName>
    <definedName name="CUADRO_No._13">#REF!</definedName>
    <definedName name="Cuadro_No._1a">[18]Hoja1!$B$3:$E$38</definedName>
    <definedName name="Cuadro_No._1b">[18]Hoja2!$L$3:$O$23</definedName>
    <definedName name="Cuadro_No._1C">[18]Hoja1!$B$50:$E$88</definedName>
    <definedName name="CUADRO_No._2">#REF!</definedName>
    <definedName name="CUADRO_No._3">#REF!</definedName>
    <definedName name="CUADRO_No._4">#REF!</definedName>
    <definedName name="CUADRO_No._5">#REF!</definedName>
    <definedName name="CUADRO_No._6">#REF!</definedName>
    <definedName name="CUADRO_No._6A">#REF!</definedName>
    <definedName name="CUADRO_No._7">#REF!</definedName>
    <definedName name="CUADRO_No._8">#REF!</definedName>
    <definedName name="CUADRO_No._9">#REF!</definedName>
    <definedName name="Cuadro2b">[17]RESUOPE!$B$9:$AB$83</definedName>
    <definedName name="CUAINGRE">#REF!</definedName>
    <definedName name="Cwvu.ComparEneMar9697." hidden="1">'[19]Seguimiento CSF'!#REF!,'[19]Seguimiento CSF'!$A$30:$IV$34,'[19]Seguimiento CSF'!$A$104:$IV$104,'[19]Seguimiento CSF'!#REF!,'[19]Seguimiento CSF'!#REF!,'[19]Seguimiento CSF'!$A$124:$IV$125</definedName>
    <definedName name="Cwvu.EneFeb." hidden="1">'[19]Seguimiento CSF'!#REF!,'[19]Seguimiento CSF'!#REF!</definedName>
    <definedName name="Cwvu.EneMar." hidden="1">'[19]Seguimiento CSF'!#REF!,'[19]Seguimiento CSF'!$A$67:$IV$67,'[19]Seguimiento CSF'!#REF!,'[19]Seguimiento CSF'!#REF!</definedName>
    <definedName name="Cwvu.Formato._.Corto." hidden="1">'[19]Seguimiento CSF'!$A$11:$IV$12,'[19]Seguimiento CSF'!#REF!,'[19]Seguimiento CSF'!$A$45:$IV$46,'[19]Seguimiento CSF'!$A$48:$IV$57,'[19]Seguimiento CSF'!$A$61:$IV$63,'[19]Seguimiento CSF'!$A$65:$IV$66,'[19]Seguimiento CSF'!$A$72:$IV$82,'[19]Seguimiento CSF'!$A$89:$IV$92,'[19]Seguimiento CSF'!$A$114:$IV$116,'[19]Seguimiento CSF'!$A$118:$IV$122,'[19]Seguimiento CSF'!$A$129:$IV$132,'[19]Seguimiento CSF'!$A$134:$IV$135</definedName>
    <definedName name="Cwvu.Formato._.Total." hidden="1">'[19]Seguimiento CSF'!#REF!,'[19]Seguimiento CSF'!#REF!,'[19]Seguimiento CSF'!#REF!</definedName>
    <definedName name="d">'[20]Dolares ingresos'!$C$2:$U$48</definedName>
    <definedName name="DBALANCEFMI2">#REF!</definedName>
    <definedName name="DboREGISTRO_LEY_617">#REF!</definedName>
    <definedName name="DDD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ebajo98">#REF!</definedName>
    <definedName name="DEPAR_CA">[10]Hoja4!$B$3:$B$34</definedName>
    <definedName name="DEPAR_DEP">[10]Hoja4!$B$76:$B$108</definedName>
    <definedName name="DEPAR_MUN">[10]Hoja4!$B$39:$B$71</definedName>
    <definedName name="DEPTO">#REF!</definedName>
    <definedName name="DEPTO_2002">#REF!</definedName>
    <definedName name="DETALLE_DE_LA_COMPOSICION_DEL_PRESUPUESTO_DE_RENTAS_DE_LA_NACION">[11]proyecINGRESOS99!$A$1:$I$97</definedName>
    <definedName name="DETALLE1996">#REF!</definedName>
    <definedName name="DETALLE1997">#REF!</definedName>
    <definedName name="deuda">#REF!</definedName>
    <definedName name="DEUDA_FLOTANTE_1990_1998">#REF!</definedName>
    <definedName name="DIFERCOLUM00">#REF!</definedName>
    <definedName name="DIFERCOLUM01">#REF!</definedName>
    <definedName name="DIFERCOLUM02">#REF!</definedName>
    <definedName name="DIFERCOLUM99">#REF!</definedName>
    <definedName name="dos">#REF!</definedName>
    <definedName name="DPTOS">#REF!</definedName>
    <definedName name="ECOPETROLCRECIM">#REF!</definedName>
    <definedName name="ECOPETROLPESOS">#REF!</definedName>
    <definedName name="ECOPETROLPIB">#REF!</definedName>
    <definedName name="EDUCA_00">#REF!</definedName>
    <definedName name="EDUCA_01">#REF!</definedName>
    <definedName name="EDUCA_94">#REF!</definedName>
    <definedName name="EDUCA_95">#REF!</definedName>
    <definedName name="EDUCA_96">#REF!</definedName>
    <definedName name="EDUCA_97">#REF!</definedName>
    <definedName name="EDUCA_98">#REF!</definedName>
    <definedName name="EDUCA_99">#REF!</definedName>
    <definedName name="EGRAFICOS1">#REF!</definedName>
    <definedName name="EGRAFICOS2">#REF!</definedName>
    <definedName name="EGRAFICOS3">#REF!</definedName>
    <definedName name="ejcprp">[12]GASTOS!#REF!</definedName>
    <definedName name="eje">[12]GASTOS!#REF!</definedName>
    <definedName name="ELASTICIDAD_RECAUDO_IVA">#REF!</definedName>
    <definedName name="ELECTRICOCRECIM">#REF!</definedName>
    <definedName name="ELECTRICOPESOS">#REF!</definedName>
    <definedName name="ELECTRICOPIB">#REF!</definedName>
    <definedName name="emppln">#REF!</definedName>
    <definedName name="encima98">#REF!</definedName>
    <definedName name="ENEROP">#REF!</definedName>
    <definedName name="ENERORN">#REF!</definedName>
    <definedName name="ENERORP">#REF!</definedName>
    <definedName name="ESCENARIO__0">#REF!</definedName>
    <definedName name="ESCENARIO__1">#REF!</definedName>
    <definedName name="ESCENARIO_1__Ajustado">#REF!</definedName>
    <definedName name="ESCENARIO_2">#REF!</definedName>
    <definedName name="ESCENARIO_3">#REF!</definedName>
    <definedName name="ESCENARIO_NUEVO">#REF!</definedName>
    <definedName name="estimaciones">#REF!</definedName>
    <definedName name="Excel_BuiltIn__FilterDatabase_3">#REF!</definedName>
    <definedName name="FEBRERON">[21]VIGN!#REF!</definedName>
    <definedName name="FEBREROP">#REF!</definedName>
    <definedName name="FEBRERORN">#REF!</definedName>
    <definedName name="FEBRERORP">#REF!</definedName>
    <definedName name="ffff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PPT">#REF!</definedName>
    <definedName name="FNCCRECIM">#REF!</definedName>
    <definedName name="FNCPESOS">#REF!</definedName>
    <definedName name="FNCPIB">#REF!</definedName>
    <definedName name="FONPET2000">#REF!</definedName>
    <definedName name="FONPET2001">#REF!</definedName>
    <definedName name="FONPET2002">#REF!</definedName>
    <definedName name="FONPET2003">#REF!</definedName>
    <definedName name="FONPET2004">#REF!</definedName>
    <definedName name="FONPET2005">#REF!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RZ_00">'[15]94-03 Mil Corr '!#REF!</definedName>
    <definedName name="FORZ_01_RESERVA">'[15]94-03 Mil Corr '!#REF!</definedName>
    <definedName name="FORZ_94">'[15]94-03 Mil Corr '!#REF!</definedName>
    <definedName name="FORZ_95">'[15]94-03 Mil Corr '!#REF!</definedName>
    <definedName name="FORZ_96">'[15]94-03 Mil Corr '!#REF!</definedName>
    <definedName name="FORZ_97">'[15]94-03 Mil Corr '!#REF!</definedName>
    <definedName name="FORZ_98">'[15]94-03 Mil Corr '!#REF!</definedName>
    <definedName name="FORZ_99">'[15]94-03 Mil Corr '!#REF!</definedName>
    <definedName name="FORZ_PG_02">'[15]94-03 Mil Corr '!#REF!</definedName>
    <definedName name="fun">[12]GASTOS!#REF!</definedName>
    <definedName name="futnac">[12]GASTOS!#REF!</definedName>
    <definedName name="futprp">[12]GASTOS!#REF!</definedName>
    <definedName name="GASOLINA_REGULAR">'[22]MODELO DE GASOLINA'!$A$8:$P$25</definedName>
    <definedName name="gasrep">#REF!</definedName>
    <definedName name="Gastos">#REF!</definedName>
    <definedName name="Gastos_generales">#REF!</definedName>
    <definedName name="GastosDeAsamblea">#REF!</definedName>
    <definedName name="GOBIERNOCRECIM">#REF!</definedName>
    <definedName name="GOBIERNOPESOS">#REF!</definedName>
    <definedName name="GOBIERNOPIB">#REF!</definedName>
    <definedName name="GREFORMASRESUM1">#REF!</definedName>
    <definedName name="GREFORMASRESUM2">#REF!</definedName>
    <definedName name="GREFORMASRESUM3">#REF!</definedName>
    <definedName name="horext">#REF!</definedName>
    <definedName name="I">#REF!</definedName>
    <definedName name="IN00_">#REF!</definedName>
    <definedName name="IN93_">#REF!</definedName>
    <definedName name="IN94_">#REF!</definedName>
    <definedName name="IN95_">#REF!</definedName>
    <definedName name="IN96_">#REF!</definedName>
    <definedName name="IN97_">#REF!</definedName>
    <definedName name="IN98_">#REF!</definedName>
    <definedName name="IN99_">#REF!</definedName>
    <definedName name="INCGG00_">#REF!</definedName>
    <definedName name="INCGG93_">#REF!</definedName>
    <definedName name="INCGG94_">#REF!</definedName>
    <definedName name="INCGG95_">#REF!</definedName>
    <definedName name="INCGG96_">#REF!</definedName>
    <definedName name="INCGG97_">#REF!</definedName>
    <definedName name="INCGG98_">#REF!</definedName>
    <definedName name="INCGG99_">#REF!</definedName>
    <definedName name="INCSP00_">#REF!</definedName>
    <definedName name="INCSP93_">#REF!</definedName>
    <definedName name="INCSP94_">#REF!</definedName>
    <definedName name="INCSP95_">#REF!</definedName>
    <definedName name="INCSP96_">#REF!</definedName>
    <definedName name="INCSP97_">#REF!</definedName>
    <definedName name="INCSP98_">#REF!</definedName>
    <definedName name="INCSP99_">#REF!</definedName>
    <definedName name="INCTRAN00_">#REF!</definedName>
    <definedName name="INCTRAN93_">#REF!</definedName>
    <definedName name="INCTRAN94_">#REF!</definedName>
    <definedName name="INCTRAN95_">#REF!</definedName>
    <definedName name="INCTRAN96_">#REF!</definedName>
    <definedName name="INCTRAN97_">#REF!</definedName>
    <definedName name="INCTRAN98_">#REF!</definedName>
    <definedName name="INCTRAN99_">#REF!</definedName>
    <definedName name="ingapr">#REF!</definedName>
    <definedName name="ingbas">#REF!</definedName>
    <definedName name="ingest">#REF!</definedName>
    <definedName name="ingprg">#REF!</definedName>
    <definedName name="ingresos">#REF!</definedName>
    <definedName name="INGRESOS_DE_LA_NACION__1996_REAL__1997_ESTIMACION_Y_1998_PROYECCION">#REF!</definedName>
    <definedName name="ingresos97">#REF!</definedName>
    <definedName name="ingsol">#REF!</definedName>
    <definedName name="INTYCOM00_">[13]SUPUESTOS!$O$70</definedName>
    <definedName name="INTYCOM94_">[13]SUPUESTOS!$I$70</definedName>
    <definedName name="INTYCOM95_">[13]SUPUESTOS!$J$70</definedName>
    <definedName name="INTYCOM96_">[13]SUPUESTOS!$K$70</definedName>
    <definedName name="INTYCOM97_">[13]SUPUESTOS!$L$70</definedName>
    <definedName name="INTYCOM98_">[13]SUPUESTOS!$M$70</definedName>
    <definedName name="INTYCOM99_">[13]SUPUESTOS!$N$70</definedName>
    <definedName name="KBALANCEVSFMI">#REF!</definedName>
    <definedName name="kkkk">'[23]CUADRO No 4'!#REF!</definedName>
    <definedName name="LIBRE_00">#REF!</definedName>
    <definedName name="LIBRE_01_RESERVA">#REF!</definedName>
    <definedName name="LIBRE_02">#REF!</definedName>
    <definedName name="LIBRE_94">#REF!</definedName>
    <definedName name="LIBRE_95">#REF!</definedName>
    <definedName name="LIBRE_96">#REF!</definedName>
    <definedName name="LIBRE_97">#REF!</definedName>
    <definedName name="LIBRE_98">#REF!</definedName>
    <definedName name="LIBRE_99">#REF!</definedName>
    <definedName name="liqui">#REF!</definedName>
    <definedName name="liquidacion97">'[24]LIQUI-TRANSF'!#REF!</definedName>
    <definedName name="llllllllllllllllllllllllllllll">#REF!</definedName>
    <definedName name="LPORTADASECTOR">#REF!</definedName>
    <definedName name="M">[25]Datos!$F$34</definedName>
    <definedName name="MACRO">#REF!</definedName>
    <definedName name="MARZON">[21]VIGN!#REF!</definedName>
    <definedName name="MARZOP">#REF!</definedName>
    <definedName name="MARZORN">#REF!</definedName>
    <definedName name="MARZORP">#REF!</definedName>
    <definedName name="METROCRECIM">#REF!</definedName>
    <definedName name="METROPESOS">#REF!</definedName>
    <definedName name="METROPIB">#REF!</definedName>
    <definedName name="MINISTRO">'[26]CUA1-3'!#REF!</definedName>
    <definedName name="MUNICIPIO">#REF!</definedName>
    <definedName name="NACION">#REF!</definedName>
    <definedName name="NBI_MPIO">#REF!</definedName>
    <definedName name="nivel">#REF!</definedName>
    <definedName name="NOINCLUIDCRECIM">#REF!</definedName>
    <definedName name="NOINCLUIPESOS">#REF!</definedName>
    <definedName name="nomniv">#REF!</definedName>
    <definedName name="NOVDEUDAFLOTANTE">#REF!</definedName>
    <definedName name="NOVEVOLREZAGO">#REF!</definedName>
    <definedName name="NUEVA">'[27]planta base'!$C$504:$AA$803</definedName>
    <definedName name="OE97B">#REF!</definedName>
    <definedName name="OEPROY97">#REF!</definedName>
    <definedName name="opetesore00">#REF!</definedName>
    <definedName name="opetesore98">#REF!</definedName>
    <definedName name="opetesore99">#REF!</definedName>
    <definedName name="otro">#REF!</definedName>
    <definedName name="P">'[20]Pesos ingresos'!$C$2:$U$111</definedName>
    <definedName name="PAGOPROM00_">#REF!</definedName>
    <definedName name="PAGOPROM93_">#REF!</definedName>
    <definedName name="PAGOPROM94_">#REF!</definedName>
    <definedName name="PAGOPROM95_">#REF!</definedName>
    <definedName name="PAGOPROM96_">#REF!</definedName>
    <definedName name="PAGOPROM97_">#REF!</definedName>
    <definedName name="PAGOPROM98_">#REF!</definedName>
    <definedName name="PAGOPROM99_">#REF!</definedName>
    <definedName name="PARTICIPACIONES_1997___2000">'[26]CUA1-3'!#REF!</definedName>
    <definedName name="PARTMUN00_">[13]SUPUESTOS!$O$6</definedName>
    <definedName name="PARTMUN93_">[13]SUPUESTOS!$H$6</definedName>
    <definedName name="PARTMUN94_">[13]SUPUESTOS!$I$6</definedName>
    <definedName name="PARTMUN95_">[13]SUPUESTOS!$J$6</definedName>
    <definedName name="PARTMUN96_">[13]SUPUESTOS!$K$6</definedName>
    <definedName name="PARTMUN97_">[13]SUPUESTOS!$L$6</definedName>
    <definedName name="PARTMUN98_">[13]SUPUESTOS!$M$6</definedName>
    <definedName name="PARTMUN99_">[13]SUPUESTOS!$N$6</definedName>
    <definedName name="PasivoACancelarYDeuda">#REF!</definedName>
    <definedName name="Pcpta_00">[28]Pob!#REF!</definedName>
    <definedName name="Pcpta_01">[28]Pob!#REF!</definedName>
    <definedName name="Pcpta_02">[28]Pob!#REF!</definedName>
    <definedName name="Pcpta_99">[28]Pob!#REF!</definedName>
    <definedName name="perdio">#REF!</definedName>
    <definedName name="PERNOTEC00_">#REF!</definedName>
    <definedName name="PERNOTEC93_">#REF!</definedName>
    <definedName name="PERNOTEC94_">#REF!</definedName>
    <definedName name="PERNOTEC95_">#REF!</definedName>
    <definedName name="PERNOTEC96_">#REF!</definedName>
    <definedName name="PERNOTEC97_">#REF!</definedName>
    <definedName name="PERNOTEC98_">#REF!</definedName>
    <definedName name="PERNOTEC99_">#REF!</definedName>
    <definedName name="PEROTRA00_">#REF!</definedName>
    <definedName name="PEROTRA93_">#REF!</definedName>
    <definedName name="PEROTRA94_">#REF!</definedName>
    <definedName name="PEROTRA95_">#REF!</definedName>
    <definedName name="PEROTRA96_">#REF!</definedName>
    <definedName name="PEROTRA97_">#REF!</definedName>
    <definedName name="PEROTRA98_">#REF!</definedName>
    <definedName name="PEROTRA99_">#REF!</definedName>
    <definedName name="PERTRANS00_">#REF!</definedName>
    <definedName name="PERTRANS93_">#REF!</definedName>
    <definedName name="PERTRANS94_">#REF!</definedName>
    <definedName name="PERTRANS95_">#REF!</definedName>
    <definedName name="PERTRANS96_">#REF!</definedName>
    <definedName name="PERTRANS97_">#REF!</definedName>
    <definedName name="PERTRANS98_">#REF!</definedName>
    <definedName name="PERTRANS99_">#REF!</definedName>
    <definedName name="PIB">#REF!</definedName>
    <definedName name="PIB00">[6]SUPUESTOS!$O$47</definedName>
    <definedName name="PIB00_">[13]SUPUESTOS!$O$19</definedName>
    <definedName name="PIB93_">[13]SUPUESTOS!$H$19</definedName>
    <definedName name="PIB94_">[13]SUPUESTOS!$I$19</definedName>
    <definedName name="PIB95_">[13]SUPUESTOS!$J$19</definedName>
    <definedName name="PIB96_">[13]SUPUESTOS!$K$19</definedName>
    <definedName name="PIB97_">[13]SUPUESTOS!$L$19</definedName>
    <definedName name="PIB98_">[13]SUPUESTOS!$M$19</definedName>
    <definedName name="PIB99_">[13]SUPUESTOS!$N$19</definedName>
    <definedName name="PICN_00_REAF_98">#REF!</definedName>
    <definedName name="PICN_01_RESERVA">#REF!</definedName>
    <definedName name="PICN_94">#REF!</definedName>
    <definedName name="PICN_95">#REF!</definedName>
    <definedName name="PICN_96">#REF!</definedName>
    <definedName name="PICN_97">#REF!</definedName>
    <definedName name="PICN_98">#REF!</definedName>
    <definedName name="PICN_99_REF_97">#REF!</definedName>
    <definedName name="Plano">#REF!</definedName>
    <definedName name="PORC_LIBRE_00">'[15]94-03 Mil Corr '!#REF!</definedName>
    <definedName name="PORC_LIBRE_01">'[15]94-03 Mil Corr '!#REF!</definedName>
    <definedName name="PORC_LIBRE_02">'[15]94-03 Mil Corr '!#REF!</definedName>
    <definedName name="PORC_LIBRE_94">'[15]94-03 Mil Corr '!#REF!</definedName>
    <definedName name="PORC_LIBRE_95">'[15]94-03 Mil Corr '!#REF!</definedName>
    <definedName name="PORC_LIBRE_96">'[15]94-03 Mil Corr '!#REF!</definedName>
    <definedName name="PORC_LIBRE_97">'[15]94-03 Mil Corr '!#REF!</definedName>
    <definedName name="PORC_LIBRE_98">'[15]94-03 Mil Corr '!#REF!</definedName>
    <definedName name="PORC_LIBRE_99">'[15]94-03 Mil Corr '!#REF!</definedName>
    <definedName name="PPTO97">#REF!</definedName>
    <definedName name="PRESUPUESTO__1998">#REF!</definedName>
    <definedName name="prgnac">[12]GASTOS!#REF!</definedName>
    <definedName name="prgprp">[12]GASTOS!#REF!</definedName>
    <definedName name="primant">#REF!</definedName>
    <definedName name="primnav">#REF!</definedName>
    <definedName name="primser">#REF!</definedName>
    <definedName name="primtec">#REF!</definedName>
    <definedName name="primvac">#REF!</definedName>
    <definedName name="PROPIOS">#REF!</definedName>
    <definedName name="ProyeccionesFuentesYUsos">#REF!</definedName>
    <definedName name="prynac">[12]GASTOS!#REF!</definedName>
    <definedName name="pryprp">[12]GASTOS!#REF!</definedName>
    <definedName name="pyd">'[20]P+D ingresos'!$C$1:$U$111</definedName>
    <definedName name="rango1">#REF!</definedName>
    <definedName name="RDPTO">#REF!</definedName>
    <definedName name="re">#REF!</definedName>
    <definedName name="RECALCULO">[16]RESUMEN!#REF!</definedName>
    <definedName name="RECAPRO00_">#REF!</definedName>
    <definedName name="RECAPRO93_">#REF!</definedName>
    <definedName name="RECAPRO94_">#REF!</definedName>
    <definedName name="RECAPRO95_">#REF!</definedName>
    <definedName name="RECAPRO96_">#REF!</definedName>
    <definedName name="RECAPRO97_">#REF!</definedName>
    <definedName name="RECAPRO98_">#REF!</definedName>
    <definedName name="RECAPRO99_">#REF!</definedName>
    <definedName name="recing">#REF!</definedName>
    <definedName name="recnac">[12]GASTOS!#REF!</definedName>
    <definedName name="recprp">[12]GASTOS!#REF!</definedName>
    <definedName name="reg">[12]GASTOS!#REF!</definedName>
    <definedName name="REGALIAS00_">[13]SUPUESTOS!$O$74</definedName>
    <definedName name="REGALIAS93_">[13]SUPUESTOS!$H$74</definedName>
    <definedName name="REGALIAS94_">[13]SUPUESTOS!$I$74</definedName>
    <definedName name="REGALIAS95_">[13]SUPUESTOS!$J$74</definedName>
    <definedName name="REGALIAS96_">[13]SUPUESTOS!$K$74</definedName>
    <definedName name="REGALIAS97_">[13]SUPUESTOS!$L$74</definedName>
    <definedName name="REGALIAS98_">[13]SUPUESTOS!$M$74</definedName>
    <definedName name="REGALIAS99_">[13]SUPUESTOS!$N$74</definedName>
    <definedName name="REGIONALCRECIM">#REF!</definedName>
    <definedName name="REGIONALPESOS">#REF!</definedName>
    <definedName name="REGIONALPIB">#REF!</definedName>
    <definedName name="Rep_ing_02">[28]Pob!#REF!</definedName>
    <definedName name="REQUERIDOS">'[24]LIQUI-TRANSF'!#REF!</definedName>
    <definedName name="RESTO">#REF!</definedName>
    <definedName name="RESTOCRECIM">#REF!</definedName>
    <definedName name="RESTOPESOS">#REF!</definedName>
    <definedName name="RESTOPIB">#REF!</definedName>
    <definedName name="RESUMIDO">#REF!</definedName>
    <definedName name="rezago">#REF!</definedName>
    <definedName name="Rwvu.ComparEneMar9697." hidden="1">'[19]Seguimiento CSF'!$L$1:$N$65536,'[19]Seguimiento CSF'!$R$1:$BU$65536</definedName>
    <definedName name="Rwvu.EneFeb." hidden="1">'[19]Seguimiento CSF'!$L$1:$N$65536,'[19]Seguimiento CSF'!$Q$1:$AD$65536</definedName>
    <definedName name="Rwvu.Formato._.Corto." hidden="1">'[19]Seguimiento CSF'!$L$1:$N$65536,'[19]Seguimiento CSF'!$R$1:$AD$65536,'[19]Seguimiento CSF'!$AH$1:$AY$65536,'[19]Seguimiento CSF'!$BA$1:$BH$65536,'[19]Seguimiento CSF'!$BJ$1:$BQ$65536,'[19]Seguimiento CSF'!$BS$1:$CF$65536</definedName>
    <definedName name="Rwvu.OPEF._.96." hidden="1">'[19]Resumen OPEF'!$E$1:$J$65536,'[19]Resumen OPEF'!$M$1:$Q$65536</definedName>
    <definedName name="Rwvu.OPEF._.97." hidden="1">'[19]Resumen OPEF'!$C$1:$C$65536,'[19]Resumen OPEF'!#REF!,'[19]Resumen OPEF'!$K$1:$Q$65536</definedName>
    <definedName name="sal">[27]tablas!$D$1:$H$814</definedName>
    <definedName name="SALIR">[16]RESUMEN!#REF!</definedName>
    <definedName name="secing">#REF!</definedName>
    <definedName name="SEGSOCIALCRECIM">#REF!</definedName>
    <definedName name="SEGSOCIALPESOS">#REF!</definedName>
    <definedName name="SEGSOCIALPIB">#REF!</definedName>
    <definedName name="SegumientoFuentesyUsos">#REF!</definedName>
    <definedName name="SENDEMANDA00_">#REF!</definedName>
    <definedName name="SENDEMANDA93_">#REF!</definedName>
    <definedName name="SENDEMANDA94_">#REF!</definedName>
    <definedName name="SENDEMANDA95_">#REF!</definedName>
    <definedName name="SENDEMANDA96_">#REF!</definedName>
    <definedName name="SENDEMANDA97_">#REF!</definedName>
    <definedName name="SENDEMANDA98_">#REF!</definedName>
    <definedName name="SENDEMANDA99_">#REF!</definedName>
    <definedName name="SENPERDIDAS00_">#REF!</definedName>
    <definedName name="SENPERDIDAS93_">#REF!</definedName>
    <definedName name="SENPERDIDAS94_">#REF!</definedName>
    <definedName name="SENPERDIDAS95_">#REF!</definedName>
    <definedName name="SENPERDIDAS96_">#REF!</definedName>
    <definedName name="SENPERDIDAS97_">#REF!</definedName>
    <definedName name="SENPERDIDAS98_">#REF!</definedName>
    <definedName name="SENPERDIDAS99_">#REF!</definedName>
    <definedName name="SENRECAUDO00_">#REF!</definedName>
    <definedName name="SENRECAUDO93_">#REF!</definedName>
    <definedName name="SENRECAUDO94_">#REF!</definedName>
    <definedName name="SENRECAUDO95_">#REF!</definedName>
    <definedName name="SENRECAUDO96_">#REF!</definedName>
    <definedName name="SENRECAUDO97_">#REF!</definedName>
    <definedName name="SENRECAUDO98_">#REF!</definedName>
    <definedName name="SENRECAUDO99_">#REF!</definedName>
    <definedName name="SENSUPERAVIT00_">#REF!</definedName>
    <definedName name="SENSUPERAVIT93_">#REF!</definedName>
    <definedName name="SENSUPERAVIT94_">#REF!</definedName>
    <definedName name="SENSUPERAVIT95_">#REF!</definedName>
    <definedName name="SENSUPERAVIT96_">#REF!</definedName>
    <definedName name="SENSUPERAVIT97_">#REF!</definedName>
    <definedName name="SENSUPERAVIT98_">#REF!</definedName>
    <definedName name="SENSUPERAVIT99_">#REF!</definedName>
    <definedName name="SENTARIFA00_">#REF!</definedName>
    <definedName name="SENTARIFA93_">#REF!</definedName>
    <definedName name="SENTARIFA94_">#REF!</definedName>
    <definedName name="SENTARIFA95_">#REF!</definedName>
    <definedName name="SENTARIFA96_">#REF!</definedName>
    <definedName name="SENTARIFA97_">#REF!</definedName>
    <definedName name="SENTARIFA98_">#REF!</definedName>
    <definedName name="SENTARIFA99_">#REF!</definedName>
    <definedName name="SENVARDEM00_">#REF!</definedName>
    <definedName name="SENVARDEM93_">#REF!</definedName>
    <definedName name="SENVARDEM94_">#REF!</definedName>
    <definedName name="SENVARDEM95_">#REF!</definedName>
    <definedName name="SENVARDEM96_">#REF!</definedName>
    <definedName name="SENVARDEM97_">#REF!</definedName>
    <definedName name="SENVARDEM98_">#REF!</definedName>
    <definedName name="SENVARDEM99_">#REF!</definedName>
    <definedName name="SENVENTAS00_">#REF!</definedName>
    <definedName name="SENVENTAS93_">#REF!</definedName>
    <definedName name="SENVENTAS94_">#REF!</definedName>
    <definedName name="SENVENTAS95_">#REF!</definedName>
    <definedName name="SENVENTAS96_">#REF!</definedName>
    <definedName name="SENVENTAS97_">#REF!</definedName>
    <definedName name="SENVENTAS98_">#REF!</definedName>
    <definedName name="SENVENTAS99_">#REF!</definedName>
    <definedName name="SERVICIODEUDANACION">'[29]DETALLE-DEUDA'!#REF!</definedName>
    <definedName name="Servicios_personales">#REF!</definedName>
    <definedName name="SGP_PG_02">#REF!</definedName>
    <definedName name="SITFID95_">[13]SUPUESTOS!$J$7</definedName>
    <definedName name="SITFIS00_">[13]SUPUESTOS!$O$7</definedName>
    <definedName name="SITFIS93_">[13]SUPUESTOS!$H$7</definedName>
    <definedName name="SITFIS94_">[13]SUPUESTOS!$I$7</definedName>
    <definedName name="SITFIS95_">[13]SUPUESTOS!$J$7</definedName>
    <definedName name="SITFIS96_">[13]SUPUESTOS!$K$7</definedName>
    <definedName name="SITFIS97_">[13]SUPUESTOS!$L$7</definedName>
    <definedName name="SITFIS98_">[13]SUPUESTOS!$M$7</definedName>
    <definedName name="SITFIS99_">[13]SUPUESTOS!$N$7</definedName>
    <definedName name="solnac">[12]GASTOS!#REF!</definedName>
    <definedName name="solprp">[12]GASTOS!#REF!</definedName>
    <definedName name="SORTEADO">#REF!</definedName>
    <definedName name="subtrn">#REF!</definedName>
    <definedName name="TCP00_">#REF!</definedName>
    <definedName name="TCP93_">#REF!</definedName>
    <definedName name="TCP94_">#REF!</definedName>
    <definedName name="TCP95_">#REF!</definedName>
    <definedName name="TCP96_">#REF!</definedName>
    <definedName name="TCP97_">#REF!</definedName>
    <definedName name="TCP98_">#REF!</definedName>
    <definedName name="TCP99_">#REF!</definedName>
    <definedName name="TELECOMCRECIM">#REF!</definedName>
    <definedName name="TELECOMPESOS">#REF!</definedName>
    <definedName name="TELECOMPIB">#REF!</definedName>
    <definedName name="Títulos_a_imprimir_IM">#REF!</definedName>
    <definedName name="TODO">#REF!</definedName>
    <definedName name="TOTAL">#REF!</definedName>
    <definedName name="tothorext">#REF!</definedName>
    <definedName name="totindemvac">#REF!</definedName>
    <definedName name="tranferencias">#REF!</definedName>
    <definedName name="TransferenciasAContraloria">#REF!</definedName>
    <definedName name="TransferenciasAFonpet">#REF!</definedName>
    <definedName name="TRANSTOT00_">[13]SUPUESTOS!$O$5</definedName>
    <definedName name="TRANSTOT93_">[13]SUPUESTOS!$H$5</definedName>
    <definedName name="TRANSTOT94_">[13]SUPUESTOS!$I$5</definedName>
    <definedName name="TRANSTOT95_">[13]SUPUESTOS!$J$5</definedName>
    <definedName name="TRANSTOT96_">[13]SUPUESTOS!$K$5</definedName>
    <definedName name="TRANSTOT97_">[13]SUPUESTOS!$L$5</definedName>
    <definedName name="TRANSTOT98_">[13]SUPUESTOS!$M$5</definedName>
    <definedName name="TRANSTOT99_">[13]SUPUESTOS!$N$5</definedName>
    <definedName name="uno">#REF!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or">#REF!</definedName>
    <definedName name="valorpuntoIng">#REF!</definedName>
    <definedName name="VARIACIONES">#REF!</definedName>
    <definedName name="VARPIB00_">[13]SUPUESTOS!$O$20</definedName>
    <definedName name="VARPIB93_">[13]SUPUESTOS!$H$20</definedName>
    <definedName name="VARPIB94_">[13]SUPUESTOS!$I$20</definedName>
    <definedName name="VARPIB95_">[13]SUPUESTOS!$J$20</definedName>
    <definedName name="VARPIB96_">[13]SUPUESTOS!$K$20</definedName>
    <definedName name="VARPIB97_">[13]SUPUESTOS!$L$20</definedName>
    <definedName name="VARPIB98_">[13]SUPUESTOS!$M$20</definedName>
    <definedName name="VARPIB99_">[13]SUPUESTOS!$N$20</definedName>
    <definedName name="vieja">'[27]planta base'!$C$2:$AC$503</definedName>
    <definedName name="VIGENCIA">'[4]PAGOS VIGENCIA t'!$A$2:$AS$55</definedName>
    <definedName name="Vigencia_1999">#REF!</definedName>
    <definedName name="Vigencia_2000">#REF!</definedName>
    <definedName name="Vigencia_2001">#REF!</definedName>
    <definedName name="Vigencia_2002">#REF!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Z">'[30]CUA1-3'!#REF!</definedName>
    <definedName name="Z_91E95AE5_DCC2_11D0_8DF1_00805F2A002D_.wvu.Cols" hidden="1">'[19]Seguimiento CSF'!$L$1:$N$65536,'[19]Seguimiento CSF'!$R$1:$BU$65536</definedName>
    <definedName name="Z_91E95AE6_DCC2_11D0_8DF1_00805F2A002D_.wvu.Cols" hidden="1">'[19]Seguimiento CSF'!$L$1:$N$65536,'[19]Seguimiento CSF'!$Q$1:$AD$65536</definedName>
    <definedName name="Z_91E95AE6_DCC2_11D0_8DF1_00805F2A002D_.wvu.Rows" hidden="1">'[19]Seguimiento CSF'!#REF!,'[19]Seguimiento CSF'!#REF!</definedName>
    <definedName name="Z_91E95AE7_DCC2_11D0_8DF1_00805F2A002D_.wvu.Cols" hidden="1">'[19]Resumen MES OPEF'!$C$1:$C$65536,'[19]Resumen MES OPEF'!$N$1:$N$65536,'[19]Resumen MES OPEF'!$Y$1:$Y$65536,'[19]Resumen MES OPEF'!$AL$1:$AL$65536,'[19]Resumen MES OPEF'!$AV$1:$AV$65536,'[19]Resumen MES OPEF'!$BG$1:$BG$65536,'[19]Resumen MES OPEF'!$BR$1:$BR$65536,'[19]Resumen MES OPEF'!$CC$1:$CC$65536</definedName>
    <definedName name="Z_91E95AE8_DCC2_11D0_8DF1_00805F2A002D_.wvu.Cols" hidden="1">'[19]Seguimiento CSF'!$L$1:$N$65536,'[19]Seguimiento CSF'!$R$1:$AD$65536,'[19]Seguimiento CSF'!$AY$1:$AY$65536,'[19]Seguimiento CSF'!$BH$1:$BH$65536,'[19]Seguimiento CSF'!$BQ$1:$BQ$65536</definedName>
    <definedName name="Z_91E95AE9_DCC2_11D0_8DF1_00805F2A002D_.wvu.Cols" hidden="1">'[19]Seguimiento CSF'!$L$1:$N$65536,'[19]Seguimiento CSF'!$R$1:$AD$65536,'[19]Seguimiento CSF'!$AH$1:$AY$65536,'[19]Seguimiento CSF'!$BA$1:$BH$65536,'[19]Seguimiento CSF'!$BJ$1:$BQ$65536,'[19]Seguimiento CSF'!$BS$1:$CF$65536</definedName>
    <definedName name="Z_91E95AEB_DCC2_11D0_8DF1_00805F2A002D_.wvu.Cols" hidden="1">'[19]Resumen OPEF'!$E$1:$J$65536,'[19]Resumen OPEF'!$M$1:$Q$65536</definedName>
    <definedName name="Z_91E95AEC_DCC2_11D0_8DF1_00805F2A002D_.wvu.Cols" hidden="1">'[19]Resumen OPEF'!$C$1:$C$65536,'[19]Resumen OPEF'!$E$1:$E$65536,'[19]Resumen OPEF'!$H$1:$I$65536,'[19]Resumen OPEF'!$K$1:$L$65536,'[19]Resumen OPEF'!$O$1:$O$65536</definedName>
  </definedNames>
  <calcPr calcId="144525"/>
</workbook>
</file>

<file path=xl/calcChain.xml><?xml version="1.0" encoding="utf-8"?>
<calcChain xmlns="http://schemas.openxmlformats.org/spreadsheetml/2006/main">
  <c r="D16" i="1" l="1"/>
  <c r="C9" i="1"/>
  <c r="C13" i="1"/>
  <c r="C26" i="1"/>
  <c r="C32" i="1"/>
  <c r="C36" i="1"/>
  <c r="C39" i="1"/>
  <c r="C43" i="1"/>
  <c r="C54" i="1"/>
  <c r="C52" i="1" s="1"/>
  <c r="C64" i="1"/>
  <c r="C74" i="1"/>
  <c r="C83" i="1"/>
  <c r="C89" i="1"/>
  <c r="C92" i="1"/>
  <c r="C96" i="1"/>
  <c r="C95" i="1" s="1"/>
  <c r="C102" i="1"/>
  <c r="C101" i="1" s="1"/>
  <c r="C116" i="1"/>
  <c r="C115" i="1" s="1"/>
  <c r="C114" i="1" s="1"/>
  <c r="C121" i="1"/>
  <c r="C120" i="1" s="1"/>
  <c r="C127" i="1"/>
  <c r="C126" i="1" s="1"/>
  <c r="C125" i="1" s="1"/>
  <c r="C124" i="1" s="1"/>
  <c r="C135" i="1"/>
  <c r="C147" i="1"/>
  <c r="C152" i="1"/>
  <c r="C151" i="1" s="1"/>
  <c r="C150" i="1" s="1"/>
  <c r="C163" i="1"/>
  <c r="C162" i="1" s="1"/>
  <c r="C161" i="1" s="1"/>
  <c r="C174" i="1"/>
  <c r="C173" i="1" s="1"/>
  <c r="C172" i="1" s="1"/>
  <c r="C185" i="1"/>
  <c r="C184" i="1" s="1"/>
  <c r="C183" i="1" s="1"/>
  <c r="C196" i="1"/>
  <c r="C205" i="1"/>
  <c r="C217" i="1"/>
  <c r="C216" i="1" s="1"/>
  <c r="C215" i="1" s="1"/>
  <c r="C228" i="1"/>
  <c r="C227" i="1" s="1"/>
  <c r="C226" i="1" s="1"/>
  <c r="C239" i="1"/>
  <c r="C238" i="1" s="1"/>
  <c r="C237" i="1" s="1"/>
  <c r="C251" i="1"/>
  <c r="C262" i="1"/>
  <c r="C267" i="1"/>
  <c r="C266" i="1" s="1"/>
  <c r="C265" i="1" s="1"/>
  <c r="C278" i="1"/>
  <c r="C277" i="1" s="1"/>
  <c r="C276" i="1" s="1"/>
  <c r="C289" i="1"/>
  <c r="C288" i="1" s="1"/>
  <c r="C287" i="1" s="1"/>
  <c r="C300" i="1"/>
  <c r="C299" i="1" s="1"/>
  <c r="C298" i="1" s="1"/>
  <c r="C311" i="1"/>
  <c r="C310" i="1" s="1"/>
  <c r="C309" i="1" s="1"/>
  <c r="C322" i="1"/>
  <c r="C321" i="1" s="1"/>
  <c r="C320" i="1" s="1"/>
  <c r="C333" i="1"/>
  <c r="C336" i="1"/>
  <c r="C347" i="1"/>
  <c r="C346" i="1" s="1"/>
  <c r="C355" i="1"/>
  <c r="C361" i="1"/>
  <c r="C377" i="1"/>
  <c r="C383" i="1"/>
  <c r="C382" i="1" s="1"/>
  <c r="C390" i="1"/>
  <c r="C389" i="1" s="1"/>
  <c r="C398" i="1"/>
  <c r="C403" i="1"/>
  <c r="C411" i="1"/>
  <c r="C414" i="1"/>
  <c r="C420" i="1"/>
  <c r="C425" i="1"/>
  <c r="C429" i="1"/>
  <c r="C432" i="1"/>
  <c r="C435" i="1"/>
  <c r="C440" i="1"/>
  <c r="C444" i="1"/>
  <c r="C448" i="1"/>
  <c r="C452" i="1"/>
  <c r="C451" i="1" s="1"/>
  <c r="C457" i="1"/>
  <c r="C455" i="1" s="1"/>
  <c r="C463" i="1"/>
  <c r="C466" i="1"/>
  <c r="C470" i="1"/>
  <c r="C469" i="1" s="1"/>
  <c r="C476" i="1"/>
  <c r="C481" i="1"/>
  <c r="C486" i="1"/>
  <c r="C492" i="1"/>
  <c r="C497" i="1"/>
  <c r="C496" i="1" s="1"/>
  <c r="C503" i="1"/>
  <c r="C506" i="1"/>
  <c r="C509" i="1"/>
  <c r="C512" i="1"/>
  <c r="C515" i="1"/>
  <c r="C518" i="1"/>
  <c r="C521" i="1"/>
  <c r="C526" i="1"/>
  <c r="C529" i="1"/>
  <c r="C532" i="1"/>
  <c r="C535" i="1"/>
  <c r="C539" i="1"/>
  <c r="C538" i="1" s="1"/>
  <c r="C546" i="1"/>
  <c r="C549" i="1"/>
  <c r="C552" i="1"/>
  <c r="C555" i="1"/>
  <c r="C558" i="1"/>
  <c r="C562" i="1"/>
  <c r="C561" i="1" s="1"/>
  <c r="C567" i="1"/>
  <c r="C566" i="1" s="1"/>
  <c r="C571" i="1"/>
  <c r="C574" i="1"/>
  <c r="C578" i="1"/>
  <c r="C583" i="1"/>
  <c r="C582" i="1" s="1"/>
  <c r="C588" i="1"/>
  <c r="C587" i="1" s="1"/>
  <c r="C586" i="1" s="1"/>
  <c r="C594" i="1"/>
  <c r="C597" i="1"/>
  <c r="C602" i="1"/>
  <c r="C606" i="1"/>
  <c r="C611" i="1"/>
  <c r="C620" i="1"/>
  <c r="C619" i="1" s="1"/>
  <c r="C630" i="1"/>
  <c r="C634" i="1"/>
  <c r="C638" i="1"/>
  <c r="C642" i="1"/>
  <c r="C646" i="1"/>
  <c r="C651" i="1"/>
  <c r="C655" i="1"/>
  <c r="C662" i="1"/>
  <c r="C661" i="1" s="1"/>
  <c r="C660" i="1" s="1"/>
  <c r="C667" i="1"/>
  <c r="C666" i="1" s="1"/>
  <c r="C671" i="1"/>
  <c r="C670" i="1" s="1"/>
  <c r="C676" i="1"/>
  <c r="C675" i="1" s="1"/>
  <c r="C680" i="1"/>
  <c r="C684" i="1"/>
  <c r="C689" i="1"/>
  <c r="C688" i="1" s="1"/>
  <c r="C695" i="1"/>
  <c r="C694" i="1" s="1"/>
  <c r="C699" i="1"/>
  <c r="C698" i="1" s="1"/>
  <c r="C704" i="1"/>
  <c r="C708" i="1"/>
  <c r="C717" i="1"/>
  <c r="C716" i="1" s="1"/>
  <c r="C715" i="1" s="1"/>
  <c r="C722" i="1"/>
  <c r="C721" i="1" s="1"/>
  <c r="C726" i="1"/>
  <c r="C725" i="1" s="1"/>
  <c r="C732" i="1"/>
  <c r="C731" i="1" s="1"/>
  <c r="C750" i="1"/>
  <c r="C753" i="1"/>
  <c r="C757" i="1"/>
  <c r="C761" i="1"/>
  <c r="C769" i="1"/>
  <c r="C768" i="1" s="1"/>
  <c r="C767" i="1" s="1"/>
  <c r="C780" i="1"/>
  <c r="C779" i="1" s="1"/>
  <c r="C784" i="1"/>
  <c r="C783" i="1" s="1"/>
  <c r="C788" i="1"/>
  <c r="C787" i="1" s="1"/>
  <c r="C793" i="1"/>
  <c r="C792" i="1" s="1"/>
  <c r="C791" i="1" s="1"/>
  <c r="C796" i="1"/>
  <c r="C804" i="1"/>
  <c r="C808" i="1"/>
  <c r="C807" i="1" s="1"/>
  <c r="C815" i="1"/>
  <c r="C814" i="1" s="1"/>
  <c r="D117" i="1"/>
  <c r="D49" i="1"/>
  <c r="D70" i="1"/>
  <c r="D11" i="1"/>
  <c r="D15" i="1"/>
  <c r="D17" i="1"/>
  <c r="D18" i="1"/>
  <c r="D19" i="1"/>
  <c r="D20" i="1"/>
  <c r="D21" i="1"/>
  <c r="D22" i="1"/>
  <c r="D27" i="1"/>
  <c r="D28" i="1"/>
  <c r="D29" i="1"/>
  <c r="D33" i="1"/>
  <c r="D34" i="1"/>
  <c r="D37" i="1"/>
  <c r="D36" i="1" s="1"/>
  <c r="D40" i="1"/>
  <c r="D41" i="1"/>
  <c r="D44" i="1"/>
  <c r="D46" i="1"/>
  <c r="D47" i="1"/>
  <c r="D48" i="1"/>
  <c r="D50" i="1"/>
  <c r="D55" i="1"/>
  <c r="D54" i="1" s="1"/>
  <c r="D57" i="1"/>
  <c r="D58" i="1"/>
  <c r="D59" i="1"/>
  <c r="D60" i="1"/>
  <c r="D66" i="1"/>
  <c r="D67" i="1"/>
  <c r="D68" i="1"/>
  <c r="D69" i="1"/>
  <c r="D76" i="1"/>
  <c r="D77" i="1"/>
  <c r="D78" i="1"/>
  <c r="D79" i="1"/>
  <c r="D80" i="1"/>
  <c r="D81" i="1"/>
  <c r="D84" i="1"/>
  <c r="D85" i="1"/>
  <c r="D86" i="1"/>
  <c r="D87" i="1"/>
  <c r="D90" i="1"/>
  <c r="D89" i="1" s="1"/>
  <c r="D93" i="1"/>
  <c r="D92" i="1" s="1"/>
  <c r="D97" i="1"/>
  <c r="D98" i="1"/>
  <c r="D99" i="1"/>
  <c r="D103" i="1"/>
  <c r="D104" i="1"/>
  <c r="D118" i="1"/>
  <c r="D122" i="1"/>
  <c r="D121" i="1" s="1"/>
  <c r="D120" i="1" s="1"/>
  <c r="D128" i="1"/>
  <c r="D129" i="1"/>
  <c r="D136" i="1"/>
  <c r="D137" i="1"/>
  <c r="D138" i="1"/>
  <c r="D139" i="1"/>
  <c r="D140" i="1"/>
  <c r="D141" i="1"/>
  <c r="D142" i="1"/>
  <c r="D143" i="1"/>
  <c r="D145" i="1"/>
  <c r="D148" i="1"/>
  <c r="D147" i="1" s="1"/>
  <c r="D153" i="1"/>
  <c r="D154" i="1"/>
  <c r="D155" i="1"/>
  <c r="D156" i="1"/>
  <c r="D157" i="1"/>
  <c r="D158" i="1"/>
  <c r="D159" i="1"/>
  <c r="D164" i="1"/>
  <c r="D165" i="1"/>
  <c r="D166" i="1"/>
  <c r="D167" i="1"/>
  <c r="D168" i="1"/>
  <c r="D169" i="1"/>
  <c r="D170" i="1"/>
  <c r="D175" i="1"/>
  <c r="D176" i="1"/>
  <c r="D177" i="1"/>
  <c r="D178" i="1"/>
  <c r="D179" i="1"/>
  <c r="D180" i="1"/>
  <c r="D181" i="1"/>
  <c r="D186" i="1"/>
  <c r="D187" i="1"/>
  <c r="D188" i="1"/>
  <c r="D189" i="1"/>
  <c r="D190" i="1"/>
  <c r="D191" i="1"/>
  <c r="D192" i="1"/>
  <c r="D197" i="1"/>
  <c r="D198" i="1"/>
  <c r="D199" i="1"/>
  <c r="D200" i="1"/>
  <c r="D201" i="1"/>
  <c r="D202" i="1"/>
  <c r="D203" i="1"/>
  <c r="D206" i="1"/>
  <c r="D207" i="1"/>
  <c r="D208" i="1"/>
  <c r="D209" i="1"/>
  <c r="D210" i="1"/>
  <c r="D211" i="1"/>
  <c r="D212" i="1"/>
  <c r="D213" i="1"/>
  <c r="D218" i="1"/>
  <c r="D219" i="1"/>
  <c r="D220" i="1"/>
  <c r="D221" i="1"/>
  <c r="D222" i="1"/>
  <c r="D223" i="1"/>
  <c r="D224" i="1"/>
  <c r="D229" i="1"/>
  <c r="D230" i="1"/>
  <c r="D231" i="1"/>
  <c r="D232" i="1"/>
  <c r="D233" i="1"/>
  <c r="D234" i="1"/>
  <c r="D235" i="1"/>
  <c r="D240" i="1"/>
  <c r="D241" i="1"/>
  <c r="D242" i="1"/>
  <c r="D243" i="1"/>
  <c r="D244" i="1"/>
  <c r="D245" i="1"/>
  <c r="D246" i="1"/>
  <c r="D247" i="1"/>
  <c r="D252" i="1"/>
  <c r="D253" i="1"/>
  <c r="D254" i="1"/>
  <c r="D255" i="1"/>
  <c r="D256" i="1"/>
  <c r="D257" i="1"/>
  <c r="D258" i="1"/>
  <c r="D259" i="1"/>
  <c r="D260" i="1"/>
  <c r="D263" i="1"/>
  <c r="D262" i="1" s="1"/>
  <c r="D268" i="1"/>
  <c r="D269" i="1"/>
  <c r="D270" i="1"/>
  <c r="D271" i="1"/>
  <c r="D272" i="1"/>
  <c r="D273" i="1"/>
  <c r="D274" i="1"/>
  <c r="D279" i="1"/>
  <c r="D280" i="1"/>
  <c r="D281" i="1"/>
  <c r="D282" i="1"/>
  <c r="D283" i="1"/>
  <c r="D284" i="1"/>
  <c r="D285" i="1"/>
  <c r="D290" i="1"/>
  <c r="D291" i="1"/>
  <c r="D292" i="1"/>
  <c r="D293" i="1"/>
  <c r="D294" i="1"/>
  <c r="D295" i="1"/>
  <c r="D296" i="1"/>
  <c r="D301" i="1"/>
  <c r="D302" i="1"/>
  <c r="D303" i="1"/>
  <c r="D304" i="1"/>
  <c r="D305" i="1"/>
  <c r="D306" i="1"/>
  <c r="D307" i="1"/>
  <c r="D312" i="1"/>
  <c r="D313" i="1"/>
  <c r="D314" i="1"/>
  <c r="D315" i="1"/>
  <c r="D316" i="1"/>
  <c r="D317" i="1"/>
  <c r="D318" i="1"/>
  <c r="D323" i="1"/>
  <c r="D324" i="1"/>
  <c r="D325" i="1"/>
  <c r="D326" i="1"/>
  <c r="D327" i="1"/>
  <c r="D328" i="1"/>
  <c r="D329" i="1"/>
  <c r="D334" i="1"/>
  <c r="D333" i="1" s="1"/>
  <c r="D337" i="1"/>
  <c r="D338" i="1"/>
  <c r="D339" i="1"/>
  <c r="D340" i="1"/>
  <c r="D341" i="1"/>
  <c r="D342" i="1"/>
  <c r="D343" i="1"/>
  <c r="D344" i="1"/>
  <c r="D348" i="1"/>
  <c r="D349" i="1"/>
  <c r="D350" i="1"/>
  <c r="D351" i="1"/>
  <c r="D352" i="1"/>
  <c r="D356" i="1"/>
  <c r="D357" i="1"/>
  <c r="D358" i="1"/>
  <c r="D359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8" i="1"/>
  <c r="D379" i="1"/>
  <c r="D380" i="1"/>
  <c r="D384" i="1"/>
  <c r="D385" i="1"/>
  <c r="D386" i="1"/>
  <c r="D387" i="1"/>
  <c r="D391" i="1"/>
  <c r="D392" i="1"/>
  <c r="D393" i="1"/>
  <c r="D399" i="1"/>
  <c r="D400" i="1"/>
  <c r="D401" i="1"/>
  <c r="D404" i="1"/>
  <c r="D405" i="1"/>
  <c r="D406" i="1"/>
  <c r="D412" i="1"/>
  <c r="D411" i="1" s="1"/>
  <c r="D415" i="1"/>
  <c r="D416" i="1"/>
  <c r="D417" i="1"/>
  <c r="D421" i="1"/>
  <c r="D422" i="1"/>
  <c r="D423" i="1"/>
  <c r="D426" i="1"/>
  <c r="D430" i="1"/>
  <c r="D429" i="1" s="1"/>
  <c r="D433" i="1"/>
  <c r="D432" i="1" s="1"/>
  <c r="D436" i="1"/>
  <c r="D435" i="1" s="1"/>
  <c r="D441" i="1"/>
  <c r="D442" i="1"/>
  <c r="D445" i="1"/>
  <c r="D446" i="1"/>
  <c r="D449" i="1"/>
  <c r="D448" i="1" s="1"/>
  <c r="D453" i="1"/>
  <c r="D458" i="1"/>
  <c r="D459" i="1"/>
  <c r="D460" i="1"/>
  <c r="D464" i="1"/>
  <c r="D463" i="1" s="1"/>
  <c r="D467" i="1"/>
  <c r="D466" i="1" s="1"/>
  <c r="D471" i="1"/>
  <c r="D472" i="1"/>
  <c r="D473" i="1"/>
  <c r="D477" i="1"/>
  <c r="D478" i="1"/>
  <c r="D479" i="1"/>
  <c r="D482" i="1"/>
  <c r="D483" i="1"/>
  <c r="D484" i="1"/>
  <c r="D487" i="1"/>
  <c r="D488" i="1"/>
  <c r="D489" i="1"/>
  <c r="D490" i="1"/>
  <c r="D493" i="1"/>
  <c r="D494" i="1"/>
  <c r="D498" i="1"/>
  <c r="D499" i="1"/>
  <c r="D500" i="1"/>
  <c r="D504" i="1"/>
  <c r="D507" i="1"/>
  <c r="D506" i="1" s="1"/>
  <c r="D510" i="1"/>
  <c r="D509" i="1" s="1"/>
  <c r="D513" i="1"/>
  <c r="D512" i="1" s="1"/>
  <c r="D516" i="1"/>
  <c r="D519" i="1"/>
  <c r="D518" i="1" s="1"/>
  <c r="D522" i="1"/>
  <c r="D521" i="1" s="1"/>
  <c r="D527" i="1"/>
  <c r="D526" i="1" s="1"/>
  <c r="D530" i="1"/>
  <c r="D533" i="1"/>
  <c r="D532" i="1" s="1"/>
  <c r="D536" i="1"/>
  <c r="D535" i="1" s="1"/>
  <c r="D540" i="1"/>
  <c r="D541" i="1"/>
  <c r="D542" i="1"/>
  <c r="D547" i="1"/>
  <c r="D546" i="1" s="1"/>
  <c r="D550" i="1"/>
  <c r="D549" i="1" s="1"/>
  <c r="D553" i="1"/>
  <c r="D552" i="1" s="1"/>
  <c r="D556" i="1"/>
  <c r="D559" i="1"/>
  <c r="D558" i="1" s="1"/>
  <c r="D563" i="1"/>
  <c r="D564" i="1"/>
  <c r="D568" i="1"/>
  <c r="D567" i="1" s="1"/>
  <c r="D566" i="1" s="1"/>
  <c r="D572" i="1"/>
  <c r="D571" i="1" s="1"/>
  <c r="D575" i="1"/>
  <c r="D576" i="1"/>
  <c r="D579" i="1"/>
  <c r="D580" i="1"/>
  <c r="D584" i="1"/>
  <c r="D583" i="1" s="1"/>
  <c r="D582" i="1" s="1"/>
  <c r="D589" i="1"/>
  <c r="D590" i="1"/>
  <c r="D595" i="1"/>
  <c r="D594" i="1" s="1"/>
  <c r="D598" i="1"/>
  <c r="D599" i="1"/>
  <c r="D603" i="1"/>
  <c r="D604" i="1"/>
  <c r="D607" i="1"/>
  <c r="D608" i="1"/>
  <c r="D609" i="1"/>
  <c r="D612" i="1"/>
  <c r="D613" i="1"/>
  <c r="D614" i="1"/>
  <c r="D615" i="1"/>
  <c r="D616" i="1"/>
  <c r="D617" i="1"/>
  <c r="D621" i="1"/>
  <c r="D622" i="1"/>
  <c r="D623" i="1"/>
  <c r="D624" i="1"/>
  <c r="D625" i="1"/>
  <c r="D626" i="1"/>
  <c r="D631" i="1"/>
  <c r="D630" i="1" s="1"/>
  <c r="D635" i="1"/>
  <c r="D634" i="1" s="1"/>
  <c r="D639" i="1"/>
  <c r="D638" i="1" s="1"/>
  <c r="D643" i="1"/>
  <c r="D642" i="1" s="1"/>
  <c r="D647" i="1"/>
  <c r="D646" i="1" s="1"/>
  <c r="D652" i="1"/>
  <c r="D651" i="1" s="1"/>
  <c r="D656" i="1"/>
  <c r="D655" i="1" s="1"/>
  <c r="D663" i="1"/>
  <c r="D662" i="1" s="1"/>
  <c r="D661" i="1" s="1"/>
  <c r="D660" i="1" s="1"/>
  <c r="D668" i="1"/>
  <c r="D667" i="1" s="1"/>
  <c r="D666" i="1" s="1"/>
  <c r="D672" i="1"/>
  <c r="D673" i="1"/>
  <c r="D677" i="1"/>
  <c r="D676" i="1" s="1"/>
  <c r="D675" i="1" s="1"/>
  <c r="D681" i="1"/>
  <c r="D682" i="1"/>
  <c r="D685" i="1"/>
  <c r="D686" i="1"/>
  <c r="D690" i="1"/>
  <c r="D691" i="1"/>
  <c r="D696" i="1"/>
  <c r="D695" i="1" s="1"/>
  <c r="D694" i="1" s="1"/>
  <c r="D700" i="1"/>
  <c r="D699" i="1" s="1"/>
  <c r="D698" i="1" s="1"/>
  <c r="D705" i="1"/>
  <c r="D706" i="1"/>
  <c r="D709" i="1"/>
  <c r="D710" i="1"/>
  <c r="D711" i="1"/>
  <c r="D718" i="1"/>
  <c r="D717" i="1" s="1"/>
  <c r="D716" i="1" s="1"/>
  <c r="D715" i="1" s="1"/>
  <c r="D722" i="1"/>
  <c r="D721" i="1" s="1"/>
  <c r="D727" i="1"/>
  <c r="D728" i="1"/>
  <c r="D729" i="1"/>
  <c r="D733" i="1"/>
  <c r="D734" i="1"/>
  <c r="D741" i="1"/>
  <c r="D751" i="1"/>
  <c r="D754" i="1"/>
  <c r="D755" i="1"/>
  <c r="D758" i="1"/>
  <c r="D757" i="1" s="1"/>
  <c r="D762" i="1"/>
  <c r="D761" i="1" s="1"/>
  <c r="D770" i="1"/>
  <c r="D769" i="1" s="1"/>
  <c r="D768" i="1" s="1"/>
  <c r="D767" i="1" s="1"/>
  <c r="D776" i="1"/>
  <c r="D777" i="1"/>
  <c r="D781" i="1"/>
  <c r="D780" i="1" s="1"/>
  <c r="D779" i="1" s="1"/>
  <c r="D785" i="1"/>
  <c r="D784" i="1" s="1"/>
  <c r="D783" i="1" s="1"/>
  <c r="D789" i="1"/>
  <c r="D788" i="1" s="1"/>
  <c r="D787" i="1" s="1"/>
  <c r="D794" i="1"/>
  <c r="D793" i="1" s="1"/>
  <c r="D792" i="1" s="1"/>
  <c r="D791" i="1" s="1"/>
  <c r="D797" i="1"/>
  <c r="D798" i="1"/>
  <c r="D799" i="1"/>
  <c r="D800" i="1"/>
  <c r="D801" i="1"/>
  <c r="D802" i="1"/>
  <c r="D805" i="1"/>
  <c r="D804" i="1" s="1"/>
  <c r="D809" i="1"/>
  <c r="D810" i="1"/>
  <c r="D811" i="1"/>
  <c r="D812" i="1"/>
  <c r="D816" i="1"/>
  <c r="D817" i="1"/>
  <c r="C113" i="1" l="1"/>
  <c r="C650" i="1"/>
  <c r="C195" i="1"/>
  <c r="C194" i="1" s="1"/>
  <c r="C134" i="1"/>
  <c r="C133" i="1" s="1"/>
  <c r="C749" i="1"/>
  <c r="C629" i="1"/>
  <c r="C628" i="1" s="1"/>
  <c r="C525" i="1"/>
  <c r="C524" i="1" s="1"/>
  <c r="C354" i="1"/>
  <c r="C593" i="1"/>
  <c r="C475" i="1"/>
  <c r="C775" i="1"/>
  <c r="C774" i="1" s="1"/>
  <c r="C773" i="1" s="1"/>
  <c r="C772" i="1" s="1"/>
  <c r="C766" i="1" s="1"/>
  <c r="C765" i="1" s="1"/>
  <c r="C703" i="1"/>
  <c r="C702" i="1" s="1"/>
  <c r="C410" i="1"/>
  <c r="C332" i="1"/>
  <c r="C72" i="1"/>
  <c r="C62" i="1" s="1"/>
  <c r="C502" i="1"/>
  <c r="C439" i="1"/>
  <c r="C250" i="1"/>
  <c r="C249" i="1" s="1"/>
  <c r="C24" i="1"/>
  <c r="C744" i="1"/>
  <c r="C743" i="1" s="1"/>
  <c r="C419" i="1"/>
  <c r="C397" i="1"/>
  <c r="C396" i="1" s="1"/>
  <c r="C395" i="1" s="1"/>
  <c r="C720" i="1"/>
  <c r="C714" i="1" s="1"/>
  <c r="C693" i="1"/>
  <c r="C679" i="1"/>
  <c r="C665" i="1" s="1"/>
  <c r="C601" i="1"/>
  <c r="C570" i="1"/>
  <c r="C462" i="1"/>
  <c r="C428" i="1"/>
  <c r="C8" i="1"/>
  <c r="D562" i="1"/>
  <c r="D561" i="1" s="1"/>
  <c r="D102" i="1"/>
  <c r="D101" i="1" s="1"/>
  <c r="C545" i="1"/>
  <c r="D602" i="1"/>
  <c r="D26" i="1"/>
  <c r="D32" i="1"/>
  <c r="D689" i="1"/>
  <c r="D688" i="1" s="1"/>
  <c r="D588" i="1"/>
  <c r="D587" i="1" s="1"/>
  <c r="D586" i="1" s="1"/>
  <c r="D574" i="1"/>
  <c r="D539" i="1"/>
  <c r="D538" i="1" s="1"/>
  <c r="D355" i="1"/>
  <c r="D347" i="1"/>
  <c r="D346" i="1" s="1"/>
  <c r="D267" i="1"/>
  <c r="D266" i="1" s="1"/>
  <c r="D265" i="1" s="1"/>
  <c r="D693" i="1"/>
  <c r="D127" i="1"/>
  <c r="D126" i="1" s="1"/>
  <c r="D125" i="1" s="1"/>
  <c r="D124" i="1" s="1"/>
  <c r="D185" i="1"/>
  <c r="D184" i="1" s="1"/>
  <c r="D183" i="1" s="1"/>
  <c r="D83" i="1"/>
  <c r="D52" i="1"/>
  <c r="D13" i="1"/>
  <c r="D578" i="1"/>
  <c r="D414" i="1"/>
  <c r="D410" i="1" s="1"/>
  <c r="D322" i="1"/>
  <c r="D321" i="1" s="1"/>
  <c r="D320" i="1" s="1"/>
  <c r="D278" i="1"/>
  <c r="D277" i="1" s="1"/>
  <c r="D276" i="1" s="1"/>
  <c r="D239" i="1"/>
  <c r="D238" i="1" s="1"/>
  <c r="D237" i="1" s="1"/>
  <c r="D196" i="1"/>
  <c r="D152" i="1"/>
  <c r="D151" i="1" s="1"/>
  <c r="D150" i="1" s="1"/>
  <c r="D39" i="1"/>
  <c r="D753" i="1"/>
  <c r="D704" i="1"/>
  <c r="D398" i="1"/>
  <c r="D377" i="1"/>
  <c r="D43" i="1"/>
  <c r="D815" i="1"/>
  <c r="D814" i="1" s="1"/>
  <c r="D808" i="1"/>
  <c r="D807" i="1" s="1"/>
  <c r="D684" i="1"/>
  <c r="D606" i="1"/>
  <c r="D497" i="1"/>
  <c r="D496" i="1" s="1"/>
  <c r="D476" i="1"/>
  <c r="D383" i="1"/>
  <c r="D382" i="1" s="1"/>
  <c r="D311" i="1"/>
  <c r="D310" i="1" s="1"/>
  <c r="D309" i="1" s="1"/>
  <c r="D228" i="1"/>
  <c r="D227" i="1" s="1"/>
  <c r="D226" i="1" s="1"/>
  <c r="D116" i="1"/>
  <c r="D115" i="1" s="1"/>
  <c r="D114" i="1" s="1"/>
  <c r="D113" i="1" s="1"/>
  <c r="D9" i="1"/>
  <c r="D650" i="1"/>
  <c r="D796" i="1"/>
  <c r="D611" i="1"/>
  <c r="D74" i="1"/>
  <c r="D64" i="1"/>
  <c r="D750" i="1"/>
  <c r="D726" i="1"/>
  <c r="D725" i="1" s="1"/>
  <c r="D492" i="1"/>
  <c r="D440" i="1"/>
  <c r="D425" i="1"/>
  <c r="D300" i="1"/>
  <c r="D299" i="1" s="1"/>
  <c r="D298" i="1" s="1"/>
  <c r="D289" i="1"/>
  <c r="D288" i="1" s="1"/>
  <c r="D287" i="1" s="1"/>
  <c r="D251" i="1"/>
  <c r="D250" i="1" s="1"/>
  <c r="D249" i="1" s="1"/>
  <c r="D671" i="1"/>
  <c r="D670" i="1" s="1"/>
  <c r="D597" i="1"/>
  <c r="D593" i="1" s="1"/>
  <c r="D555" i="1"/>
  <c r="D545" i="1" s="1"/>
  <c r="D529" i="1"/>
  <c r="D525" i="1" s="1"/>
  <c r="D515" i="1"/>
  <c r="D503" i="1"/>
  <c r="D486" i="1"/>
  <c r="D470" i="1"/>
  <c r="D469" i="1" s="1"/>
  <c r="D457" i="1"/>
  <c r="D455" i="1" s="1"/>
  <c r="D444" i="1"/>
  <c r="D217" i="1"/>
  <c r="D216" i="1" s="1"/>
  <c r="D215" i="1" s="1"/>
  <c r="D135" i="1"/>
  <c r="D134" i="1" s="1"/>
  <c r="D133" i="1" s="1"/>
  <c r="D732" i="1"/>
  <c r="D731" i="1" s="1"/>
  <c r="D708" i="1"/>
  <c r="D680" i="1"/>
  <c r="D620" i="1"/>
  <c r="D619" i="1" s="1"/>
  <c r="D481" i="1"/>
  <c r="D452" i="1"/>
  <c r="D451" i="1" s="1"/>
  <c r="D420" i="1"/>
  <c r="D403" i="1"/>
  <c r="D390" i="1"/>
  <c r="D389" i="1" s="1"/>
  <c r="D361" i="1"/>
  <c r="D336" i="1"/>
  <c r="D332" i="1" s="1"/>
  <c r="D205" i="1"/>
  <c r="D174" i="1"/>
  <c r="D173" i="1" s="1"/>
  <c r="D172" i="1" s="1"/>
  <c r="D163" i="1"/>
  <c r="D162" i="1" s="1"/>
  <c r="D161" i="1" s="1"/>
  <c r="D96" i="1"/>
  <c r="D95" i="1" s="1"/>
  <c r="D629" i="1"/>
  <c r="D462" i="1"/>
  <c r="D428" i="1"/>
  <c r="C544" i="1" l="1"/>
  <c r="C7" i="1"/>
  <c r="C5" i="1" s="1"/>
  <c r="C4" i="1" s="1"/>
  <c r="D679" i="1"/>
  <c r="D665" i="1" s="1"/>
  <c r="C132" i="1"/>
  <c r="C331" i="1"/>
  <c r="C592" i="1"/>
  <c r="C659" i="1"/>
  <c r="C658" i="1" s="1"/>
  <c r="C409" i="1"/>
  <c r="C438" i="1"/>
  <c r="C747" i="1"/>
  <c r="C746" i="1" s="1"/>
  <c r="D749" i="1"/>
  <c r="D475" i="1"/>
  <c r="D354" i="1"/>
  <c r="D331" i="1" s="1"/>
  <c r="D720" i="1"/>
  <c r="D714" i="1" s="1"/>
  <c r="D601" i="1"/>
  <c r="D592" i="1" s="1"/>
  <c r="D570" i="1"/>
  <c r="D544" i="1" s="1"/>
  <c r="D502" i="1"/>
  <c r="D524" i="1"/>
  <c r="D72" i="1"/>
  <c r="D62" i="1" s="1"/>
  <c r="D195" i="1"/>
  <c r="D194" i="1" s="1"/>
  <c r="D132" i="1" s="1"/>
  <c r="D397" i="1"/>
  <c r="D396" i="1" s="1"/>
  <c r="D395" i="1" s="1"/>
  <c r="D703" i="1"/>
  <c r="D702" i="1" s="1"/>
  <c r="D8" i="1"/>
  <c r="D439" i="1"/>
  <c r="D628" i="1"/>
  <c r="D774" i="1"/>
  <c r="D773" i="1" s="1"/>
  <c r="D772" i="1" s="1"/>
  <c r="D766" i="1" s="1"/>
  <c r="D765" i="1" s="1"/>
  <c r="D419" i="1"/>
  <c r="D409" i="1" s="1"/>
  <c r="C131" i="1" l="1"/>
  <c r="C111" i="1" s="1"/>
  <c r="C740" i="1"/>
  <c r="C739" i="1" s="1"/>
  <c r="C738" i="1" s="1"/>
  <c r="C737" i="1" s="1"/>
  <c r="C736" i="1" s="1"/>
  <c r="C713" i="1" s="1"/>
  <c r="C408" i="1"/>
  <c r="D438" i="1"/>
  <c r="D408" i="1" s="1"/>
  <c r="D659" i="1"/>
  <c r="D658" i="1" s="1"/>
  <c r="D743" i="1"/>
  <c r="D131" i="1"/>
  <c r="D111" i="1" s="1"/>
  <c r="D24" i="1"/>
  <c r="C109" i="1" l="1"/>
  <c r="C1" i="1" s="1"/>
  <c r="D7" i="1"/>
  <c r="D5" i="1" s="1"/>
  <c r="D109" i="1"/>
  <c r="C108" i="1" l="1"/>
  <c r="C2" i="1" s="1"/>
  <c r="D1" i="1"/>
  <c r="D4" i="1"/>
  <c r="D746" i="1"/>
  <c r="D739" i="1" l="1"/>
  <c r="D738" i="1" s="1"/>
  <c r="D737" i="1" s="1"/>
  <c r="D736" i="1" s="1"/>
  <c r="D713" i="1" s="1"/>
  <c r="D108" i="1" s="1"/>
  <c r="D2" i="1" s="1"/>
</calcChain>
</file>

<file path=xl/sharedStrings.xml><?xml version="1.0" encoding="utf-8"?>
<sst xmlns="http://schemas.openxmlformats.org/spreadsheetml/2006/main" count="1102" uniqueCount="856">
  <si>
    <t>CODIGO</t>
  </si>
  <si>
    <t>CONCEPTO</t>
  </si>
  <si>
    <t>Valor</t>
  </si>
  <si>
    <t>1</t>
  </si>
  <si>
    <t>INGRESO PRESUPUESTO DEPARTAMENTAL</t>
  </si>
  <si>
    <t>11</t>
  </si>
  <si>
    <t>RECURSOS PROPIOS DEL DEPARTAMENTO</t>
  </si>
  <si>
    <t>111</t>
  </si>
  <si>
    <t>INGRESOS CORRIENTES DEL DEPARTAMENTO</t>
  </si>
  <si>
    <t>1111</t>
  </si>
  <si>
    <t>INGRESOS TRIBUTARIOS</t>
  </si>
  <si>
    <t>11111</t>
  </si>
  <si>
    <t>IMPUESTOS DIRECTOS</t>
  </si>
  <si>
    <t>1111101</t>
  </si>
  <si>
    <t>Registro</t>
  </si>
  <si>
    <t>1111102</t>
  </si>
  <si>
    <t>Impuesto Sobre Vehículos Automotores</t>
  </si>
  <si>
    <t>11112</t>
  </si>
  <si>
    <t>IMPUESTOS INDIRECTOS</t>
  </si>
  <si>
    <t>1111201</t>
  </si>
  <si>
    <t>Consumo de  Vinos, Aperitivos y Similares  Nacionales y Extranjeros</t>
  </si>
  <si>
    <t>1111202</t>
  </si>
  <si>
    <t>1111203</t>
  </si>
  <si>
    <t>1111204</t>
  </si>
  <si>
    <t>1111205</t>
  </si>
  <si>
    <t>Consumo de Cigarrillos Nacionales y Extranjeros</t>
  </si>
  <si>
    <t>1111206</t>
  </si>
  <si>
    <t>Consumo de Cerveza</t>
  </si>
  <si>
    <t>1111207</t>
  </si>
  <si>
    <t>Degüello de Ganado Mayor</t>
  </si>
  <si>
    <t>1111208</t>
  </si>
  <si>
    <t>Sobretasa a la Gasolina</t>
  </si>
  <si>
    <t>1111209</t>
  </si>
  <si>
    <t>Ingresos de Tránsito y Transporte</t>
  </si>
  <si>
    <t>1112</t>
  </si>
  <si>
    <t>NO TRIBUTARIOS</t>
  </si>
  <si>
    <t>11121</t>
  </si>
  <si>
    <t xml:space="preserve">TASAS </t>
  </si>
  <si>
    <t>1112101</t>
  </si>
  <si>
    <t>Venta de Bienes y Servicios</t>
  </si>
  <si>
    <t>1112102</t>
  </si>
  <si>
    <t>Arrendamientos, Alquiler</t>
  </si>
  <si>
    <t>1112103</t>
  </si>
  <si>
    <t>Pasaportes</t>
  </si>
  <si>
    <t>1112104</t>
  </si>
  <si>
    <t>Antecedentes y Certificaciones</t>
  </si>
  <si>
    <t>11122</t>
  </si>
  <si>
    <t>MULTAS Y SANCIONES</t>
  </si>
  <si>
    <t>1112201</t>
  </si>
  <si>
    <t>Otras Multas</t>
  </si>
  <si>
    <t>1112202</t>
  </si>
  <si>
    <t>Otras Sanciones</t>
  </si>
  <si>
    <t>11124</t>
  </si>
  <si>
    <t>OTROS INGRESOS</t>
  </si>
  <si>
    <t>1112401</t>
  </si>
  <si>
    <t>Otros Ingresos no Clasificados</t>
  </si>
  <si>
    <t>11125</t>
  </si>
  <si>
    <t>INGRESOS POR OPERACIÓN COMERCIAL</t>
  </si>
  <si>
    <t>1112501</t>
  </si>
  <si>
    <t>Venta de Licores Departamentales</t>
  </si>
  <si>
    <t>1112502</t>
  </si>
  <si>
    <t>112</t>
  </si>
  <si>
    <t>INGRESOS CON DESTINACIÓN ESPECÍFICA</t>
  </si>
  <si>
    <t>11201</t>
  </si>
  <si>
    <t>Estampilla Prodesarrollo Departamental</t>
  </si>
  <si>
    <t>11202</t>
  </si>
  <si>
    <t>Sobretasa al A.C.P.M.</t>
  </si>
  <si>
    <t>11203</t>
  </si>
  <si>
    <t>30% Iva Licores</t>
  </si>
  <si>
    <t>11204</t>
  </si>
  <si>
    <t>Impuesto al Tabaco Ley 181</t>
  </si>
  <si>
    <t>11205</t>
  </si>
  <si>
    <t>Estampilla Procultura Departamental</t>
  </si>
  <si>
    <t>11206</t>
  </si>
  <si>
    <t>11207</t>
  </si>
  <si>
    <t>Tránsito y Transporte - Multas</t>
  </si>
  <si>
    <t>113</t>
  </si>
  <si>
    <t>RECURSOS DE CAPITAL</t>
  </si>
  <si>
    <t>1131</t>
  </si>
  <si>
    <t>RECURSOS DEL BALANCE</t>
  </si>
  <si>
    <t>113101</t>
  </si>
  <si>
    <t>Saldo en caja y bancos a 31 de Diciembre</t>
  </si>
  <si>
    <t>1132</t>
  </si>
  <si>
    <t>Rendimientos por Operaciones Financieras</t>
  </si>
  <si>
    <t>1133</t>
  </si>
  <si>
    <t>Reintegros</t>
  </si>
  <si>
    <t>1134</t>
  </si>
  <si>
    <t>Cuotas Partes Pensionales</t>
  </si>
  <si>
    <t>1135</t>
  </si>
  <si>
    <t>Dividendos en Efectivo</t>
  </si>
  <si>
    <t>12</t>
  </si>
  <si>
    <t>INGRESOS POR OTROS RECURSOS</t>
  </si>
  <si>
    <t>121</t>
  </si>
  <si>
    <t>TRANSFERENCIAS</t>
  </si>
  <si>
    <t>12101</t>
  </si>
  <si>
    <t>Sistema General de Participaciones - Educación</t>
  </si>
  <si>
    <t>12102</t>
  </si>
  <si>
    <t>12103</t>
  </si>
  <si>
    <t>Iva Adicional Servicio de Telefonía Móvil - Deportes</t>
  </si>
  <si>
    <t>12104</t>
  </si>
  <si>
    <t>Iva Adicional Servicio de Telefonía Móvil - Cultura</t>
  </si>
  <si>
    <t>12105</t>
  </si>
  <si>
    <t>Fondo de Seguridad y Convivencia Ciudadana</t>
  </si>
  <si>
    <t>12106</t>
  </si>
  <si>
    <t>Sistema General de Participaciones - Saneamiento básico</t>
  </si>
  <si>
    <t>122</t>
  </si>
  <si>
    <t>1221</t>
  </si>
  <si>
    <t>122101</t>
  </si>
  <si>
    <t>Saldo en Caja y Bancos a 31 de Diciembre - SGP Educación</t>
  </si>
  <si>
    <t>122102</t>
  </si>
  <si>
    <t>Saldo en Caja y Bancos a 31 de Diciembre - SGP Cancelaciones Magisterio</t>
  </si>
  <si>
    <t>122103</t>
  </si>
  <si>
    <t>122104</t>
  </si>
  <si>
    <t>122105</t>
  </si>
  <si>
    <t>Saldo en Caja y Bancos a 31 de Diciembre - Seguridad Ciudadana</t>
  </si>
  <si>
    <t>122106</t>
  </si>
  <si>
    <t>Saldo en Caja y Bancos a 31 de Diciembre - SGP Saneamiento Básico</t>
  </si>
  <si>
    <t>122107</t>
  </si>
  <si>
    <t>Saldo en Caja y Bancos a 31 de Diciembre -Cofinanciación</t>
  </si>
  <si>
    <t>1222</t>
  </si>
  <si>
    <t>RENDIMIENTOS POR OPERACIONES FINANCIERAS</t>
  </si>
  <si>
    <t>122201</t>
  </si>
  <si>
    <t>Rendimientos por Operaciones Financieras - SGP Educación</t>
  </si>
  <si>
    <t>122202</t>
  </si>
  <si>
    <t>Rendimientos por Operaciones Financieras - SGP Cancelaciones Magisterio</t>
  </si>
  <si>
    <t>122203</t>
  </si>
  <si>
    <t>Rendimientos por Operaciones Financieras - SGP Agua Potable y Saneamiento Básico</t>
  </si>
  <si>
    <t>122204</t>
  </si>
  <si>
    <t>Rendimientos por Operaciones Financieras - Audiencias Públicas</t>
  </si>
  <si>
    <t>1223</t>
  </si>
  <si>
    <t>RECURSOS DE COFINANCIACION</t>
  </si>
  <si>
    <t>122301</t>
  </si>
  <si>
    <t>Recursos de Cofinanciación para Inversión del Departamento</t>
  </si>
  <si>
    <t>1224</t>
  </si>
  <si>
    <t>RECURSOS DE CREDITO</t>
  </si>
  <si>
    <t>122401</t>
  </si>
  <si>
    <t>Recursos del Crédito - Vigencias Anteriores</t>
  </si>
  <si>
    <t>13</t>
  </si>
  <si>
    <t>INGRESOS ESTABLECIMIENTOS PUBLICOS</t>
  </si>
  <si>
    <t>131</t>
  </si>
  <si>
    <t>FONDO DEPARTAMENTAL DE SALUD DE NARIÑO - INSTITUTO DEPARTAMENTAL DE SALUD</t>
  </si>
  <si>
    <t>13101</t>
  </si>
  <si>
    <t>Sistema General de Participaciones - Salud</t>
  </si>
  <si>
    <t>13102</t>
  </si>
  <si>
    <t>Ingresos Corrientes</t>
  </si>
  <si>
    <t>13103</t>
  </si>
  <si>
    <t>Otros Recursos de Capital</t>
  </si>
  <si>
    <t>14</t>
  </si>
  <si>
    <t>RENTAS ADMINISTRADAS</t>
  </si>
  <si>
    <t>141</t>
  </si>
  <si>
    <t xml:space="preserve">RENTAS EN ADMINISTRACION SGP AGUA POTABLE Y SANEAMIENTO BÁSICO </t>
  </si>
  <si>
    <t>14101</t>
  </si>
  <si>
    <t>Municipio de Chachagüi</t>
  </si>
  <si>
    <t>14102</t>
  </si>
  <si>
    <t>Municipio de Policarpa</t>
  </si>
  <si>
    <t>2</t>
  </si>
  <si>
    <t>GASTOS PRESUPUESTO DEPARTAMENTAL</t>
  </si>
  <si>
    <t>21</t>
  </si>
  <si>
    <t>211</t>
  </si>
  <si>
    <t>GASTOS DE FUNCIONAMIENTO</t>
  </si>
  <si>
    <t>2111</t>
  </si>
  <si>
    <t>ASAMBLEA DEPARTAMENTAL</t>
  </si>
  <si>
    <t>21111</t>
  </si>
  <si>
    <t>ADMINISTRACION GENERAL</t>
  </si>
  <si>
    <t>211111</t>
  </si>
  <si>
    <t>GASTOS DE PERSONAL</t>
  </si>
  <si>
    <t>2111111</t>
  </si>
  <si>
    <t>CONTRIBUCIONES INHERENTES A LA NOMINA</t>
  </si>
  <si>
    <t>21111111</t>
  </si>
  <si>
    <t>Seguridad Social Diputados</t>
  </si>
  <si>
    <t>21111112</t>
  </si>
  <si>
    <t>Pago Parafiscales Diputados</t>
  </si>
  <si>
    <t>21112</t>
  </si>
  <si>
    <t>TRANSFERENCIAS CORRIENTES</t>
  </si>
  <si>
    <t>211121</t>
  </si>
  <si>
    <t>TRANSFERENCIAS AL SECTOR PUBLICO</t>
  </si>
  <si>
    <t>2111211</t>
  </si>
  <si>
    <t>Aporte Asamblea Departamental - Ley 617 de 2.000</t>
  </si>
  <si>
    <t>2112</t>
  </si>
  <si>
    <t>CONTRALORIA DEPARTAMENTAL</t>
  </si>
  <si>
    <t>21121</t>
  </si>
  <si>
    <t>211211</t>
  </si>
  <si>
    <t>2112111</t>
  </si>
  <si>
    <t>21121111</t>
  </si>
  <si>
    <t>21121112</t>
  </si>
  <si>
    <t>GASTOS DE FUNCIONAMIENTO - SECTOR CENTRAL</t>
  </si>
  <si>
    <t>GASTOS DE PERSONAL - SECTOR CENTRAL</t>
  </si>
  <si>
    <t>DESPACHO DEL GOBERNADOR</t>
  </si>
  <si>
    <t>SERVICIOS PERSONALES ASOCIADOS A LA NOMINA</t>
  </si>
  <si>
    <t>Sueldo personal de nómina</t>
  </si>
  <si>
    <t>Gastos de representación</t>
  </si>
  <si>
    <t>Auxilio de transporte</t>
  </si>
  <si>
    <t>Prima de navidad</t>
  </si>
  <si>
    <t>Prima de servicios</t>
  </si>
  <si>
    <t>Bonificación  por servicios prestados</t>
  </si>
  <si>
    <t>Prima de vacaciones</t>
  </si>
  <si>
    <t>Bonificación de dirección</t>
  </si>
  <si>
    <t>Bonificación  de recreación</t>
  </si>
  <si>
    <t>Vacaciones en tiempo</t>
  </si>
  <si>
    <t>SERVICIOS PERSONALES INDIRECTOS</t>
  </si>
  <si>
    <t>Servicios técnicos y profesionales</t>
  </si>
  <si>
    <t>OFICINA JURIDICA</t>
  </si>
  <si>
    <t>OFICINA DE CONTROL INTERNO DE GESTION</t>
  </si>
  <si>
    <t>OFICINA DE CONTROL INTERNO DISCIPLINARIO</t>
  </si>
  <si>
    <t>SECRETARIA DE GOBIERNO</t>
  </si>
  <si>
    <t>SECRETARIA DE HACIENDA</t>
  </si>
  <si>
    <t>Cuota patronal seguridad social-salud</t>
  </si>
  <si>
    <t>Cuota patronal seguridad social-pensión</t>
  </si>
  <si>
    <t>Cuota patronal seguridad social-riesgos profesionales</t>
  </si>
  <si>
    <t>SENA</t>
  </si>
  <si>
    <t>ESAP</t>
  </si>
  <si>
    <t>ICBF</t>
  </si>
  <si>
    <t>Cajas de compensación familiar</t>
  </si>
  <si>
    <t>Institutos técnicos y escuelas industriales</t>
  </si>
  <si>
    <t>SECRETARIA DE PLANEACION</t>
  </si>
  <si>
    <t>SERVICIOS PERSONALES ASOCIADOS  A LA NOMINA</t>
  </si>
  <si>
    <t>SECRETARIA DE AGRICULTURA</t>
  </si>
  <si>
    <t>SECRETARIA DE INFRAESTRUCTURA Y MINAS</t>
  </si>
  <si>
    <t>GASTOS DEPERSONAL</t>
  </si>
  <si>
    <t>Prima técnica</t>
  </si>
  <si>
    <t>SECRETARIA GENERAL</t>
  </si>
  <si>
    <t>Indemnización de Vacaciones</t>
  </si>
  <si>
    <t>Prestación de servicios</t>
  </si>
  <si>
    <t>DEPARTAMENTO ADMINISTRATIVO DE CONTRATACIÓN</t>
  </si>
  <si>
    <t>DIRECCIÓN ADMINISTRATIVA DE GESTION DEL RIESGO</t>
  </si>
  <si>
    <t>SECRETARIA DE EQUIDAD DE GÉNERO E INCLUSIÓN SOCIAL</t>
  </si>
  <si>
    <t>SECRETARIA DE AMBIENTE Y DESARROLLO SOSTENIBLE</t>
  </si>
  <si>
    <t>SECRETARIA TIC INNOVACIÓN Y GOBIERNO ABIERTO</t>
  </si>
  <si>
    <t>DIRRECCIÓN ADMINISTRATIVA DE TURISMO</t>
  </si>
  <si>
    <t>GASTOS GENERALES - SECTOR CENTRAL</t>
  </si>
  <si>
    <t>GASTOS GENERALES - DESPACHO DEL GOBERNADOR</t>
  </si>
  <si>
    <t>ADQUISICIONES DE BIENES</t>
  </si>
  <si>
    <t>Materiales y suministros</t>
  </si>
  <si>
    <t>ADQUISICION DE SERVICIOS</t>
  </si>
  <si>
    <t>Viáticos y gastos de viaje</t>
  </si>
  <si>
    <t>Mantenimiento</t>
  </si>
  <si>
    <t>Servicio de comunicación y transporte</t>
  </si>
  <si>
    <t>Relaciones públicas</t>
  </si>
  <si>
    <t>Impresos y publicaciones</t>
  </si>
  <si>
    <t>Otros gastos generales por adquisición de servicios</t>
  </si>
  <si>
    <t>Combustibles y lubricantes</t>
  </si>
  <si>
    <t>Secretaria delegada en Bogotá</t>
  </si>
  <si>
    <t>GASTOS GENERALES - SECRETARIA DE HACIENDA</t>
  </si>
  <si>
    <t>Gastos de operación y control Subsecretarias adscritas a Hacienda</t>
  </si>
  <si>
    <t>Impresión estampillas y especies</t>
  </si>
  <si>
    <t>Gastos financieros</t>
  </si>
  <si>
    <t>Devoluciones y compensaciones</t>
  </si>
  <si>
    <t>GASTOS GENERALES - SECRETARIA GENERAL</t>
  </si>
  <si>
    <t>ADQUISICION DE BIENES</t>
  </si>
  <si>
    <t>Compra de equipos</t>
  </si>
  <si>
    <t>Dotación</t>
  </si>
  <si>
    <t>Otros gastos generales por adquisición de bienes</t>
  </si>
  <si>
    <t>Servicios de comunicaciones</t>
  </si>
  <si>
    <t>Relaciones publicas</t>
  </si>
  <si>
    <t>Servicios públicos</t>
  </si>
  <si>
    <t>Arrendamientos</t>
  </si>
  <si>
    <t>Seguros</t>
  </si>
  <si>
    <t>Pólizas de garantías</t>
  </si>
  <si>
    <t>Gastos judiciales</t>
  </si>
  <si>
    <t>Transporte aéreo</t>
  </si>
  <si>
    <t>Bienestar Social - Capacitaciones, Estímulos e Incentivos</t>
  </si>
  <si>
    <t>IMPUESTOS Y MULTAS</t>
  </si>
  <si>
    <t>Impuestos</t>
  </si>
  <si>
    <t>Contribuciones</t>
  </si>
  <si>
    <t>Multas</t>
  </si>
  <si>
    <t>TRANSFERENCIAS DE PREVISION Y SEGURIDAD SOCIAL</t>
  </si>
  <si>
    <t>Pensiones y jubilaciones Dpto.</t>
  </si>
  <si>
    <t>Cesantías</t>
  </si>
  <si>
    <t>Intereses de cesantías</t>
  </si>
  <si>
    <t>Auxilios funerarios</t>
  </si>
  <si>
    <t>212</t>
  </si>
  <si>
    <t>GASTOS POR OPERACIÓN COMERCIAL</t>
  </si>
  <si>
    <t>2121</t>
  </si>
  <si>
    <t>ADQUISICION DE BIENES Y SERVICIOS</t>
  </si>
  <si>
    <t>Industria y comercio- maquila costos directos</t>
  </si>
  <si>
    <t>Industria y comercio- maquila costos indirectos</t>
  </si>
  <si>
    <t>Industria y comercio- comercialización de licores destilados</t>
  </si>
  <si>
    <t>213</t>
  </si>
  <si>
    <t>DEUDA PUBLICA DEPARTAMENTAL</t>
  </si>
  <si>
    <t>2131</t>
  </si>
  <si>
    <t>DEUDA FINANCIERA</t>
  </si>
  <si>
    <t>21311</t>
  </si>
  <si>
    <t>DEUDA PUBLICA INTERNA</t>
  </si>
  <si>
    <t>213111</t>
  </si>
  <si>
    <t>AMORTIZACION</t>
  </si>
  <si>
    <t>2131111</t>
  </si>
  <si>
    <t>2131112</t>
  </si>
  <si>
    <t>2131113</t>
  </si>
  <si>
    <t>Banco de Occidente</t>
  </si>
  <si>
    <t>Banco Davivienda</t>
  </si>
  <si>
    <t>213112</t>
  </si>
  <si>
    <t>INTERESES, COMISIONES Y OTROS GASTOS POR CREDITOS</t>
  </si>
  <si>
    <t>2131122</t>
  </si>
  <si>
    <t>2131123</t>
  </si>
  <si>
    <t xml:space="preserve">Banco de Bogotá </t>
  </si>
  <si>
    <t>214</t>
  </si>
  <si>
    <t>INVERSION DEL DEPARTAMENTO CON RECURSOS PROPIOS</t>
  </si>
  <si>
    <t>2141</t>
  </si>
  <si>
    <t>PAZ SEGURIDAD Y CONVIVENCIA</t>
  </si>
  <si>
    <t>21411</t>
  </si>
  <si>
    <t>SEGURIDAD Y CONVIVENCIA CIUDADANA</t>
  </si>
  <si>
    <t>214111</t>
  </si>
  <si>
    <t>ESTRATEGIA INTEGRAL DE SEGURIDAD Y CONVIVENCIA</t>
  </si>
  <si>
    <t>21411101</t>
  </si>
  <si>
    <t>Mejoramiento de la convivencia ciudadana en el Departamento, fortaleciendo el orden público, la cultura ciudadana, la promoción y protección de los derechos humanos y el acceso a la justicia.</t>
  </si>
  <si>
    <t>214112</t>
  </si>
  <si>
    <t>SEGURIDAD VIAL</t>
  </si>
  <si>
    <t>21411201</t>
  </si>
  <si>
    <t xml:space="preserve">Fortalecer la señalización y demarcación vial en 25 municipios del Departamento de Nariño </t>
  </si>
  <si>
    <t>21411202</t>
  </si>
  <si>
    <t>Formación de hábitos, comportamiento y conductas mediante la operación de la Escuela de formación en seguridad vial y movilidad sostenible en nueve municipios del departamento de Nariño</t>
  </si>
  <si>
    <t>21411203</t>
  </si>
  <si>
    <t>Fortalecer a la Subsecretaría de Tránsito y Transporte para cumplir sus funciones como autoridad y organismo de tránsito</t>
  </si>
  <si>
    <t>21412</t>
  </si>
  <si>
    <t>VICTIMAS DEL CONFLICTO ARMADO</t>
  </si>
  <si>
    <t>214121</t>
  </si>
  <si>
    <t>ATENCIÓN INTEGRAL A VICTIMAS</t>
  </si>
  <si>
    <t>21412101</t>
  </si>
  <si>
    <t xml:space="preserve">Mejoramiento de la implementación de rutas de prevención en la urgencia para salvaguardar la vida e integridad de la población </t>
  </si>
  <si>
    <t>21412102</t>
  </si>
  <si>
    <t>Apoyo a la superación de condiciones de vulnerabilidad de las víctimas de conflicto armado del departamento de Nariño</t>
  </si>
  <si>
    <t>21412103</t>
  </si>
  <si>
    <t>Mejoramiento de la coordinación de esfuerzos institucionales para la reconstrucción y dignificación de los proyectos de vida individual y colectiva de las víctimas del conflicto armado</t>
  </si>
  <si>
    <t>214122</t>
  </si>
  <si>
    <t>COORDINACIÓN NACIÓN TERRITORIO</t>
  </si>
  <si>
    <t>21412201</t>
  </si>
  <si>
    <t>Fortalecimiento de los procesos de coordinación y participación para la implementación de la política pública de víctimas en el territorio</t>
  </si>
  <si>
    <t>21413</t>
  </si>
  <si>
    <t>CONSTRUCCIÓN COLECTIVA DE PAZ</t>
  </si>
  <si>
    <t>214131</t>
  </si>
  <si>
    <t>ACCESO Y GOCE EFECTIVO DE DERECHOS HUMANOS Y DERECHO INTERNACIONAL HUMANITARIO</t>
  </si>
  <si>
    <t>21413101</t>
  </si>
  <si>
    <t>Mejoramiento del acceso y goce efectivo de los derechos humanos y el derecho internacional en humanitario en el departamento de Nariño</t>
  </si>
  <si>
    <t/>
  </si>
  <si>
    <t>214132</t>
  </si>
  <si>
    <t>RECONCILIACIÓN PARA LA NO REPETICIÓN</t>
  </si>
  <si>
    <t>21413201</t>
  </si>
  <si>
    <t>Fortalecimiento de la reconciliación para la no repetición de violaciones a los derechos humanos en el departamento de Nariño</t>
  </si>
  <si>
    <t>214133</t>
  </si>
  <si>
    <t>ARQUITECTURA TERRITORIAL Y CULTURA DE PAZ</t>
  </si>
  <si>
    <t>21413301</t>
  </si>
  <si>
    <t>Fortalecimiento  de la arquitectura territorial y cultura de paz en el departamento de Nariño</t>
  </si>
  <si>
    <t>2142</t>
  </si>
  <si>
    <t>EQUIDAD E INCLUSIÓN SOCIAL</t>
  </si>
  <si>
    <t>21421</t>
  </si>
  <si>
    <t>MÁS Y MEJOR EDUCACIÓN</t>
  </si>
  <si>
    <t>214211</t>
  </si>
  <si>
    <t>COBERTURA</t>
  </si>
  <si>
    <t>21421101</t>
  </si>
  <si>
    <t xml:space="preserve">Incremento de la cobertura en los niveles de transición, primaria, secundaria y media en los establecimientos educativos de los municipios no certificados de Nariño </t>
  </si>
  <si>
    <t>21421102</t>
  </si>
  <si>
    <t>Mejoramiento de los ambientes de aprendizaje en los establecimientos educativos del Departamento</t>
  </si>
  <si>
    <t>214212</t>
  </si>
  <si>
    <t>CALIDAD</t>
  </si>
  <si>
    <t>21421201</t>
  </si>
  <si>
    <t>Mejorar y cualificar la prestación del servicio  existente en Educación en los Municipios Del Departamento de Nariño (Proyectos Estratégicos Despacho del Gobernador)</t>
  </si>
  <si>
    <t>21421202</t>
  </si>
  <si>
    <t>Transferencias-Universidad de Nariño Ley 30</t>
  </si>
  <si>
    <t>214214</t>
  </si>
  <si>
    <t>ADMINISTRATIVA Y FINANCIERA</t>
  </si>
  <si>
    <t>21421401</t>
  </si>
  <si>
    <t>Fortalecimiento de la capacidad organizacional de la secretaria de educación departamental de Nariño</t>
  </si>
  <si>
    <t>21422</t>
  </si>
  <si>
    <t>SEGURIDAD ALIMENTARIA Y NUTRICIONAL</t>
  </si>
  <si>
    <t>214221</t>
  </si>
  <si>
    <t>21422101</t>
  </si>
  <si>
    <t>21423</t>
  </si>
  <si>
    <t>SALUD CON EQUIDAD</t>
  </si>
  <si>
    <t>214239</t>
  </si>
  <si>
    <t>FORTALECIMIENTO A LA AUTORIDAD SANITARIA</t>
  </si>
  <si>
    <t>21423901</t>
  </si>
  <si>
    <t>21423902</t>
  </si>
  <si>
    <t>21423903</t>
  </si>
  <si>
    <t>21424</t>
  </si>
  <si>
    <t>AGUA POTABLE Y SANEAMIENTO BÁSICO</t>
  </si>
  <si>
    <t>214241</t>
  </si>
  <si>
    <t>ASEGURAMIENTO DE LA PRESTACIÓN DE LOS SERVICIOS DE AGUA POTABLE Y SANEAMIENTO Y DESARROLLO INSTITUCIONAL</t>
  </si>
  <si>
    <t>21424101</t>
  </si>
  <si>
    <t>214242</t>
  </si>
  <si>
    <t>INVERSIONES EN INFRAESTRUCTURA EN AGUA POTABLE Y SANEAMIENTO BÁSICO</t>
  </si>
  <si>
    <t>21424201</t>
  </si>
  <si>
    <t>AMBIENTAL ASOCIADO A LA PRESTACIÓN DE SERVICIOS PÚBLICOS</t>
  </si>
  <si>
    <t>INTERVENCIÓN PARA LAS ZONAS RURALES CON SISTEMAS NO CONVENCIONALES</t>
  </si>
  <si>
    <t>21425</t>
  </si>
  <si>
    <t>VIVIENDA</t>
  </si>
  <si>
    <t>214251</t>
  </si>
  <si>
    <t>VIVIENDA PARA EL BUEN VIVIR</t>
  </si>
  <si>
    <t>21425101</t>
  </si>
  <si>
    <t>Construcción y/o adquisición de vivienda de interés social para familias vulnerables del Departamento de Nariño</t>
  </si>
  <si>
    <t>21425102</t>
  </si>
  <si>
    <t>Mejoramiento cualitativo de vivienda y/o conexiones intradomiciliarias para las familias vulnerables del Departamento de Nariño</t>
  </si>
  <si>
    <t>21425103</t>
  </si>
  <si>
    <t>Habilitación y/o adquisición de suelo para vivienda de interés social en el Departamento de Nariño</t>
  </si>
  <si>
    <t>21426</t>
  </si>
  <si>
    <t>NARIÑO CORAZÓN CULTURAL</t>
  </si>
  <si>
    <t>214261</t>
  </si>
  <si>
    <t>FORTALECIMIENTO INSTITUCIONAL Y DEL SECTOR CULTURAL DE NARIÑO</t>
  </si>
  <si>
    <t>21426101</t>
  </si>
  <si>
    <t>Fortalecimiento de la Institucionalidad cultural de Nariño</t>
  </si>
  <si>
    <t>21426102</t>
  </si>
  <si>
    <t>Fortalecimiento de la Banda Sinfónica Departamental de Nariño</t>
  </si>
  <si>
    <t>21426103</t>
  </si>
  <si>
    <t>Transferencias de Ley - Realizada la reserva para el bienestar de artistas, gestores y cultores en el ámbito de la seguridad social</t>
  </si>
  <si>
    <t>214262</t>
  </si>
  <si>
    <t>INVESTIGACIÓN, CREACIÓN Y CIRCULACIÓN DE LAS MANIFESTACIONES ARTÍSTICAS Y CULTURALES</t>
  </si>
  <si>
    <t>21426201</t>
  </si>
  <si>
    <t xml:space="preserve">Implementación del programa Departamental de Estímulos y concertación, para cofinanciar propuestas del sector cultural </t>
  </si>
  <si>
    <t>21426202</t>
  </si>
  <si>
    <t>21426203</t>
  </si>
  <si>
    <t>214263</t>
  </si>
  <si>
    <t>EMPRENDIMIENTO E  INNOVACIÓN CULTURAL</t>
  </si>
  <si>
    <t>21426301</t>
  </si>
  <si>
    <t>Fortalecimiento de la red de bibliotecas públicas en el Departamento de Nariño</t>
  </si>
  <si>
    <t>21426302</t>
  </si>
  <si>
    <t>21426303</t>
  </si>
  <si>
    <t>Implementado el programa de cooperación cultural  a nivel departamental para la gestión e implementación proyectos de innovación y emprendimiento con el sector cultural</t>
  </si>
  <si>
    <t>21426304</t>
  </si>
  <si>
    <t>Implementación de  ejercicios de formación enfocados a comunicación ciudadana, comunitaria e indígena</t>
  </si>
  <si>
    <t>214264</t>
  </si>
  <si>
    <t>MEMORIA Y PATRIMONIO</t>
  </si>
  <si>
    <t>21426401</t>
  </si>
  <si>
    <t>Implementadas estrategias de protección, salvaguardia, apropiación social y difusión de los bienes y manifestaciones patrimoniales del Departamento.</t>
  </si>
  <si>
    <t>21426402</t>
  </si>
  <si>
    <t>Fortalecidos los planes especiales de salvaguardia y proyectos relacionados con las declaratorias de la UNESCO</t>
  </si>
  <si>
    <t>21427</t>
  </si>
  <si>
    <t>DEPORTE, RECREACIÓN Y ACTIVIDAD FÍSICA</t>
  </si>
  <si>
    <t>214271</t>
  </si>
  <si>
    <t>21427101</t>
  </si>
  <si>
    <t>21427102</t>
  </si>
  <si>
    <t>Transferencias Municipios</t>
  </si>
  <si>
    <t>21427103</t>
  </si>
  <si>
    <t xml:space="preserve">Adecuación, construcción, mantenimiento, seguridad de escenarios deportivos y recreativos en todo el Departamento </t>
  </si>
  <si>
    <t>21428</t>
  </si>
  <si>
    <t>INCLUSIÓN SOCIAL</t>
  </si>
  <si>
    <t>214281</t>
  </si>
  <si>
    <t>NIÑEZ: PRIMERA INFANCIA E INFANCIA</t>
  </si>
  <si>
    <t>21428101</t>
  </si>
  <si>
    <t>Protección de derechos y atención integral para la primera infancia e infancia del departamento de Nariño</t>
  </si>
  <si>
    <t>214282</t>
  </si>
  <si>
    <t>ADOLESCENCIA Y JUVENTUD</t>
  </si>
  <si>
    <t>21428201</t>
  </si>
  <si>
    <t>214283</t>
  </si>
  <si>
    <t>EQUIDAD ENTRE LOS GÉNEROS</t>
  </si>
  <si>
    <t>21428301</t>
  </si>
  <si>
    <t>214284</t>
  </si>
  <si>
    <t>POBLACIÓN LGTBI</t>
  </si>
  <si>
    <t>21428401</t>
  </si>
  <si>
    <t>Protección de derechos y generación de oportunidades para población LGTBI en el departamento de Nariño</t>
  </si>
  <si>
    <t>214285</t>
  </si>
  <si>
    <t>PROTECCIÓN DE DERECHOS E INCLUSIÓN SOCIAL DE LA POBLACIÓN CON DISCAPACIDAD</t>
  </si>
  <si>
    <t>21428501</t>
  </si>
  <si>
    <t>214286</t>
  </si>
  <si>
    <t>ADULTO MAYOR</t>
  </si>
  <si>
    <t>21428601</t>
  </si>
  <si>
    <t>Protección de derechos y atención integral a adultos mayores en el departamento de Nariño</t>
  </si>
  <si>
    <t>214287</t>
  </si>
  <si>
    <t>HABITANTE DE CALLE</t>
  </si>
  <si>
    <t>21428701</t>
  </si>
  <si>
    <t>Protección de derechos de los habitantes de calle del departamento de Nariño</t>
  </si>
  <si>
    <t>2143</t>
  </si>
  <si>
    <t>SOSTENIBILIDAD AMBIENTAL</t>
  </si>
  <si>
    <t>21431</t>
  </si>
  <si>
    <t>AMBIENTE Y DESARROLLO SOSTENIBLE</t>
  </si>
  <si>
    <t>214311</t>
  </si>
  <si>
    <t>ECOSISTEMAS ESTRATÉGICOS TERRESTRES Y MARINO-COSTEROS, SERVICIOS ECOSISTÉMICOS Y PROTECCIÓN ANIMAL</t>
  </si>
  <si>
    <t>21431101</t>
  </si>
  <si>
    <t>214312</t>
  </si>
  <si>
    <t>ASUNTOS AMBIENTALES SECTORIALES Y NEGOCIOS VERDES</t>
  </si>
  <si>
    <t>21431201</t>
  </si>
  <si>
    <t>Apoyo a procesos de desarrollo sostenible intersectoriales y crecimiento verde de los sectores económicos, sociales y de servicios</t>
  </si>
  <si>
    <t>214313</t>
  </si>
  <si>
    <t>MITIGACIÓN Y ADAPTACIÓN AL CAMBIO CLIMÁTICO</t>
  </si>
  <si>
    <t>21431301</t>
  </si>
  <si>
    <t>Apoyo a acciones y formulación de la política pública de cambio climático</t>
  </si>
  <si>
    <t>214314</t>
  </si>
  <si>
    <t>GOBERNANZA Y CULTURA AMBIENTAL</t>
  </si>
  <si>
    <t>21431401</t>
  </si>
  <si>
    <t>Apoyo a procesos de gestión, gobernanza y cultura ambiental en el Departamento de Nariño</t>
  </si>
  <si>
    <t>21432</t>
  </si>
  <si>
    <t>GESTIÓN DEL RIESGO</t>
  </si>
  <si>
    <t>214321</t>
  </si>
  <si>
    <t>GESTIÓN INTEGRAL DEL RIESGO</t>
  </si>
  <si>
    <t>21432101</t>
  </si>
  <si>
    <t>21432102</t>
  </si>
  <si>
    <t>21432103</t>
  </si>
  <si>
    <t>Fortalecimiento de la capacidad de respuesta de la DAGRD ante un evento, emergencia o desastre en el departamento de Nariño</t>
  </si>
  <si>
    <t>2144</t>
  </si>
  <si>
    <t>DESARROLLO INTEGRAL</t>
  </si>
  <si>
    <t>21441</t>
  </si>
  <si>
    <t>PRODUCCIÓN, TRANSFORMACIÓN Y COMERCIALIZACIÓN EN EL SECTOR AGROPECUARIO, AGROINDUSTRIAL, FORESTAL, ACUICOLA Y PESQUERO</t>
  </si>
  <si>
    <t>214411</t>
  </si>
  <si>
    <t>ORDENAMIENTO PRODUCTIVO Y SOCIAL DE LA PRODUCTIVIDAD RURAL</t>
  </si>
  <si>
    <t>21441101</t>
  </si>
  <si>
    <t>Apoyo a proyectos productivos para el fortalecimiento empresarial rural de los pequeños productores del Departamento de Nariño</t>
  </si>
  <si>
    <t>214412</t>
  </si>
  <si>
    <t>DESARROLLO PRODUCTIVO AGROINDUSTRIAL Y COMERCIAL</t>
  </si>
  <si>
    <t>21441201</t>
  </si>
  <si>
    <t>Fortalecimiento de la secretaria de agricultura para incrementar el desarrollo productivo, agroindustrial, comercial y competitivo del sector agropecuario del Departamento de Nariño.</t>
  </si>
  <si>
    <t>214413</t>
  </si>
  <si>
    <t>BIENES PÚBLICOS PARA EL FORTALECIMIENTO DEL SECTOR AGROPECUARIO Y AGROINDUSTRIAL</t>
  </si>
  <si>
    <t>21441301</t>
  </si>
  <si>
    <t>Fortalecimiento de todos los eslabones de las cadenas productivas en el Departamento de Nariño.</t>
  </si>
  <si>
    <t>214414</t>
  </si>
  <si>
    <t>DESARROLLO PRODUCTIVO CON PAZ TERRITORIAL</t>
  </si>
  <si>
    <t>21441401</t>
  </si>
  <si>
    <t>Apoyar el fortalecimiento a las capacidades productivas, agroindustriales, organizacionales, socioempresariales para la generación de ingresos.</t>
  </si>
  <si>
    <t>214415</t>
  </si>
  <si>
    <t>CIENCIA, TECNOLOGÍA, INVESTIGACIÓN E INNOVACIÓN SOCIAL EN EL SECTOR AGROPECUARIO Y AGROINDUSTRIAL</t>
  </si>
  <si>
    <t>21441501</t>
  </si>
  <si>
    <t>Fortalecimiento de las cadenas y sistemas productivos en ciencia, tecnología, innovación  e investigación en el Departamento de Nariño.</t>
  </si>
  <si>
    <t>21442</t>
  </si>
  <si>
    <t>TURISMO EN EL CORAZÓN DEL MUNDO</t>
  </si>
  <si>
    <t>214421</t>
  </si>
  <si>
    <t>NARIÑO CORAZÓN DEL MUNDO TURÍSTICO</t>
  </si>
  <si>
    <t>21442101</t>
  </si>
  <si>
    <t>21442102</t>
  </si>
  <si>
    <t>Fortalecimiento de la competitividad del turismo en Nariño.</t>
  </si>
  <si>
    <t>21443</t>
  </si>
  <si>
    <t>MINERÍA ARTESANAL DE PEQUEÑA ESCALA Y COMUNITARIAMENTE AVALADA</t>
  </si>
  <si>
    <t>214431</t>
  </si>
  <si>
    <t>INFRAESTRUCTURA Y DESARROLLO MINERO PARA LA REGIÓN</t>
  </si>
  <si>
    <t>21443101</t>
  </si>
  <si>
    <t>Fortalecimiento del sector Minero en el Departamento de Nariño.</t>
  </si>
  <si>
    <t>21444</t>
  </si>
  <si>
    <t>CIENCIA TECNOLOGÍA E INNOVACIÓN</t>
  </si>
  <si>
    <t>214441</t>
  </si>
  <si>
    <t>SISTEMA DE COMPETITIVIDAD Y CIENCIA, TECNOLOGÍA E INNOVACIÓN EN EL DEPARTAMENTO DE NARIÑO</t>
  </si>
  <si>
    <t>21444101</t>
  </si>
  <si>
    <t>Fortalecimiento del Sistema de Competitividad, Ciencia, Tecnología e Innovación</t>
  </si>
  <si>
    <t>214442</t>
  </si>
  <si>
    <t>TIC</t>
  </si>
  <si>
    <t>21444201</t>
  </si>
  <si>
    <t>Fortalecimiento de la Cultura y Cobertura digital TIC del Departamento de Nariño.</t>
  </si>
  <si>
    <t>214443</t>
  </si>
  <si>
    <t>INNOVACIÓN SOCIAL</t>
  </si>
  <si>
    <t>21444301</t>
  </si>
  <si>
    <t>Fortalecimiento del Centro de Innovación Social de Nariño</t>
  </si>
  <si>
    <t>21444302</t>
  </si>
  <si>
    <t>Estrategias para el Ecosistema de Innovación Social</t>
  </si>
  <si>
    <t>21446</t>
  </si>
  <si>
    <t>ECONOMÍA COLABORATIVA</t>
  </si>
  <si>
    <t>214461</t>
  </si>
  <si>
    <t>ECONOMÍA COLABORATIVA CON ENFOQUE SOCIAL DE PAZ TERRITORIAL</t>
  </si>
  <si>
    <t>21446101</t>
  </si>
  <si>
    <t>2145</t>
  </si>
  <si>
    <t>INFRAESTRUCTURA PARA LA INTEGRACIÓN</t>
  </si>
  <si>
    <t>21451</t>
  </si>
  <si>
    <t>214511</t>
  </si>
  <si>
    <t>INFRAESTRUCTURA VIAL</t>
  </si>
  <si>
    <t>21451101</t>
  </si>
  <si>
    <t>Mantenimiento de la red vial en el Departamento de Nariño.</t>
  </si>
  <si>
    <t>21451102</t>
  </si>
  <si>
    <t>Transferencias 5% Ministerio del Transporte</t>
  </si>
  <si>
    <t>2146</t>
  </si>
  <si>
    <t>GOBERNABILIDAD</t>
  </si>
  <si>
    <t>21461</t>
  </si>
  <si>
    <t>GOBIERNO ABIERTO</t>
  </si>
  <si>
    <t>214611</t>
  </si>
  <si>
    <t>GOBIERNO ABIERTO - GANA</t>
  </si>
  <si>
    <t>21461101</t>
  </si>
  <si>
    <t>Diseño Implementación y consolidación de GANA (Gobierno Abierto) en todo el Departamento de Nariño</t>
  </si>
  <si>
    <t>214612</t>
  </si>
  <si>
    <t>PLANIFICACIÓN PARTICIPATIVA</t>
  </si>
  <si>
    <t>21461201</t>
  </si>
  <si>
    <t>Fortalecimiento para el funcionamiento del Consejo Departamental de Planeación</t>
  </si>
  <si>
    <t>21461202</t>
  </si>
  <si>
    <t>21462</t>
  </si>
  <si>
    <t>DESARROLLO INSTITUCIONAL</t>
  </si>
  <si>
    <t>214621</t>
  </si>
  <si>
    <t>TRANSFORMACIÓN ADMINISTRATIVA DEPARTAMENTAL</t>
  </si>
  <si>
    <t>21462101</t>
  </si>
  <si>
    <t xml:space="preserve">Desarrollo Institucional y fortalecimiento de la función publica de la Gobernación de Nariño a través de los Sistemas Integrados de Gestión </t>
  </si>
  <si>
    <t>21462102</t>
  </si>
  <si>
    <t>Implementación del Plan de Bienestar Social en la Gobernación de Nariño</t>
  </si>
  <si>
    <t>214622</t>
  </si>
  <si>
    <t>COMUNICACIÓN SOCIAL DEPARTAMENTAL</t>
  </si>
  <si>
    <t>21462201</t>
  </si>
  <si>
    <t>Diseño y producción de contenidos para la implementación de la Estrategia de Comunicación Pública de la Gobernación de Nariño</t>
  </si>
  <si>
    <t>21462202</t>
  </si>
  <si>
    <t xml:space="preserve">Distribución y divulgación de los contenidos generados desde la Estrategia de Comunicación Pública de la Gobernación de Nariño. </t>
  </si>
  <si>
    <t>21462203</t>
  </si>
  <si>
    <t>Diseño e implementación de la Estrategia de Comunicación Pública de la Gobernación de Nariño</t>
  </si>
  <si>
    <t>214623</t>
  </si>
  <si>
    <t>FINANZAS SANAS</t>
  </si>
  <si>
    <t>21462301</t>
  </si>
  <si>
    <t>21462302</t>
  </si>
  <si>
    <t>21462303</t>
  </si>
  <si>
    <t>Saneamiento Fiscal - Fondo de Contingencias</t>
  </si>
  <si>
    <t>21462304</t>
  </si>
  <si>
    <t>Saneamiento Fiscal - FONPET 10% ICLD</t>
  </si>
  <si>
    <t>21462305</t>
  </si>
  <si>
    <t>Saneamiento Fiscal - FONPET 20% Registro</t>
  </si>
  <si>
    <t>21462306</t>
  </si>
  <si>
    <t>Saneamiento Fiscal - FONPET 20% Estampilla Prodesarrollo</t>
  </si>
  <si>
    <t>21463</t>
  </si>
  <si>
    <t>APOYO A LA GESTIÓN TERRITORIAL</t>
  </si>
  <si>
    <t>214631</t>
  </si>
  <si>
    <t>APOYO A LOS ENTES TERRITORIALES</t>
  </si>
  <si>
    <t>21463101</t>
  </si>
  <si>
    <t>Fortalecimiento de la gestión departamental en el proceso planificador de proyectos del SGR</t>
  </si>
  <si>
    <t>21463102</t>
  </si>
  <si>
    <t>Desarrollo y Fortalecimiento del Banco de Proyectos Departamental y la red de Banco de Proyectos Municipal</t>
  </si>
  <si>
    <t>21463103</t>
  </si>
  <si>
    <t>Fortalecimiento a la Gestión Pública  de los Entes Territoriales del Departamento</t>
  </si>
  <si>
    <t>21463104</t>
  </si>
  <si>
    <t>Fortalecimiento del Comité Regional de Ordenamiento Territorial y formulación POD</t>
  </si>
  <si>
    <t>21463105</t>
  </si>
  <si>
    <t>Apoyo al fortalecimiento institucional de la Asamblea Departamental</t>
  </si>
  <si>
    <t>21463106</t>
  </si>
  <si>
    <t>Fortalecimiento del proceso de planificación en el Departamento de Nariño</t>
  </si>
  <si>
    <t>2147</t>
  </si>
  <si>
    <t>CONVERGENCIA REGIONAL Y DESARROLLO FRONTERIZO</t>
  </si>
  <si>
    <t>21471</t>
  </si>
  <si>
    <t>GOBERNANZA TERRITORIAL</t>
  </si>
  <si>
    <t>214711</t>
  </si>
  <si>
    <t>FORTALECIMIENTO INSTITUCIONAL DE LOS TERRITORIOS INDÍGENAS</t>
  </si>
  <si>
    <t>21471101</t>
  </si>
  <si>
    <t>214712</t>
  </si>
  <si>
    <t>FORTALECIMIENTO INSTITUCIONAL DE LAS COMUNIDADES NEGRAS</t>
  </si>
  <si>
    <t>21471201</t>
  </si>
  <si>
    <t xml:space="preserve">fortalecimiento de la gobernabilidad de los consejos comunitarios y organizaciones afro en el Departamento de Nariño </t>
  </si>
  <si>
    <t>214713</t>
  </si>
  <si>
    <t>FORTALECIMIENTO INSTITUCIONAL DEL PUEBLO GITANO</t>
  </si>
  <si>
    <t>21471301</t>
  </si>
  <si>
    <t xml:space="preserve">Apoyo a los procesos de organización y proyectos de vida de las familias Rrom en el Departamento de Nariño </t>
  </si>
  <si>
    <t>214714</t>
  </si>
  <si>
    <t xml:space="preserve">ORGANIZACIONES COMUNALES </t>
  </si>
  <si>
    <t>21471401</t>
  </si>
  <si>
    <t>214715</t>
  </si>
  <si>
    <t xml:space="preserve">ORGANIZACIONES SOCIALES Y CAMPESINAS </t>
  </si>
  <si>
    <t>21471501</t>
  </si>
  <si>
    <t>21472</t>
  </si>
  <si>
    <t>ARTICULACIÓN FRONTERIZA E INTERNACIONAL</t>
  </si>
  <si>
    <t>214721</t>
  </si>
  <si>
    <t>INTEGRACION FRONTERIZA</t>
  </si>
  <si>
    <t>21472101</t>
  </si>
  <si>
    <t>Fortalecimiento de la integración y desarrollo de los municipios del área fronteriza del Departamento</t>
  </si>
  <si>
    <t>214722</t>
  </si>
  <si>
    <t>COOPERACIÓN INTERNACIONAL</t>
  </si>
  <si>
    <t>21472201</t>
  </si>
  <si>
    <t>Implementación de la estrategia de cooperación internacional en el Departamento de Nariño</t>
  </si>
  <si>
    <t>215</t>
  </si>
  <si>
    <t xml:space="preserve">INVERSIÓN CON RECURSOS DEL BALANCE </t>
  </si>
  <si>
    <t>2151</t>
  </si>
  <si>
    <t>Inversión con Recursos del Balance Recursos Propios</t>
  </si>
  <si>
    <t>21511</t>
  </si>
  <si>
    <t>215111</t>
  </si>
  <si>
    <t>2151112</t>
  </si>
  <si>
    <t>215111201</t>
  </si>
  <si>
    <t>Otros Proyectos de Inversión - Multas</t>
  </si>
  <si>
    <t>21512</t>
  </si>
  <si>
    <t>215121</t>
  </si>
  <si>
    <t>2151212</t>
  </si>
  <si>
    <t>215121201</t>
  </si>
  <si>
    <t>Otros Proyectos de Inversión - Monopolio</t>
  </si>
  <si>
    <t>215123</t>
  </si>
  <si>
    <t>2151239</t>
  </si>
  <si>
    <t>215123901</t>
  </si>
  <si>
    <t>215123902</t>
  </si>
  <si>
    <t>Otros Proyectos de Inversión (Transferencias Ley 1393)</t>
  </si>
  <si>
    <t>215124</t>
  </si>
  <si>
    <t>2151242</t>
  </si>
  <si>
    <t>215124201</t>
  </si>
  <si>
    <t>215126</t>
  </si>
  <si>
    <t>2151261</t>
  </si>
  <si>
    <t>215126101</t>
  </si>
  <si>
    <t>Otros Proyectos de Inversión</t>
  </si>
  <si>
    <t>215126102</t>
  </si>
  <si>
    <t>Transferencias de Ley</t>
  </si>
  <si>
    <t>2151263</t>
  </si>
  <si>
    <t>215126301</t>
  </si>
  <si>
    <t>Otros Proyectos de Inversión - Bibliotecas</t>
  </si>
  <si>
    <t>215126302</t>
  </si>
  <si>
    <t>Otros Proyectos de Inversión - Grupos Vulnerables</t>
  </si>
  <si>
    <t>215127</t>
  </si>
  <si>
    <t>2151271</t>
  </si>
  <si>
    <t>215127101</t>
  </si>
  <si>
    <t>215127102</t>
  </si>
  <si>
    <t>21513</t>
  </si>
  <si>
    <t>215131</t>
  </si>
  <si>
    <t>2151311</t>
  </si>
  <si>
    <t>215131101</t>
  </si>
  <si>
    <t xml:space="preserve">Otros Proyectos de Inversión - Ley 99 </t>
  </si>
  <si>
    <t>215132</t>
  </si>
  <si>
    <t>2151321</t>
  </si>
  <si>
    <t>215132101</t>
  </si>
  <si>
    <t>21516</t>
  </si>
  <si>
    <t>215162</t>
  </si>
  <si>
    <t>2151621</t>
  </si>
  <si>
    <t>215162101</t>
  </si>
  <si>
    <t>215162102</t>
  </si>
  <si>
    <t>Otros Proyectos de  Inversión - Bienestar Social</t>
  </si>
  <si>
    <t>2151623</t>
  </si>
  <si>
    <t>215162303</t>
  </si>
  <si>
    <t>Saneamiento Fiscal - Fondo de Contingencias SSF</t>
  </si>
  <si>
    <t>215162304</t>
  </si>
  <si>
    <t>215162305</t>
  </si>
  <si>
    <t>22</t>
  </si>
  <si>
    <t>OTROS RECURSOS</t>
  </si>
  <si>
    <t>221</t>
  </si>
  <si>
    <t>INVERSION DEL DEPARTAMENTO CON RECURSOS DE OTRAS FUENTES</t>
  </si>
  <si>
    <t>2211</t>
  </si>
  <si>
    <t>22111</t>
  </si>
  <si>
    <t>221111</t>
  </si>
  <si>
    <t>22111101</t>
  </si>
  <si>
    <t>2212</t>
  </si>
  <si>
    <t>22124</t>
  </si>
  <si>
    <t>221242</t>
  </si>
  <si>
    <t>22124201</t>
  </si>
  <si>
    <t>Transferencias - Rendimientos Financieros</t>
  </si>
  <si>
    <t>22126</t>
  </si>
  <si>
    <t>221264</t>
  </si>
  <si>
    <t>22126401</t>
  </si>
  <si>
    <t>22126402</t>
  </si>
  <si>
    <t>22126403</t>
  </si>
  <si>
    <t>22127</t>
  </si>
  <si>
    <t>221271</t>
  </si>
  <si>
    <t>22127101</t>
  </si>
  <si>
    <t>22127102</t>
  </si>
  <si>
    <t>222</t>
  </si>
  <si>
    <t>INVERSION DEL DEPARTAMENTO CON RECURSOS DEL SISTEMA GENERAL DE PARTICIPACIONES</t>
  </si>
  <si>
    <t>2222</t>
  </si>
  <si>
    <t>22221</t>
  </si>
  <si>
    <t>222211</t>
  </si>
  <si>
    <t>22221101</t>
  </si>
  <si>
    <t>22221102</t>
  </si>
  <si>
    <t>Transferencias - Cancelaciones</t>
  </si>
  <si>
    <t>222212</t>
  </si>
  <si>
    <t>22221201</t>
  </si>
  <si>
    <t>Mejoramiento de la calidad educativa en los 61 municipios no certificados del departamento de Nariño 2017</t>
  </si>
  <si>
    <t>222214</t>
  </si>
  <si>
    <t>22221401</t>
  </si>
  <si>
    <t>22224</t>
  </si>
  <si>
    <t>222241</t>
  </si>
  <si>
    <t>22224101</t>
  </si>
  <si>
    <t>222242</t>
  </si>
  <si>
    <t>22224201</t>
  </si>
  <si>
    <t>22224202</t>
  </si>
  <si>
    <t>Gestión del Riesgo Sectorial, atención de emergencias en el Departamento de Nariño</t>
  </si>
  <si>
    <t>222243</t>
  </si>
  <si>
    <t>22224301</t>
  </si>
  <si>
    <t>222244</t>
  </si>
  <si>
    <t>22224401</t>
  </si>
  <si>
    <t>Intervención para las Zonas Rurales con Sistemas No Convencionales</t>
  </si>
  <si>
    <t>223</t>
  </si>
  <si>
    <t>INVERSION CON RECURSOS DEL BALANCE - OTROS RECURSOS</t>
  </si>
  <si>
    <t>2231</t>
  </si>
  <si>
    <t>Inversión con Recursos del Balance - Otras Fuentes</t>
  </si>
  <si>
    <t>22311</t>
  </si>
  <si>
    <t>223111</t>
  </si>
  <si>
    <t>2231111</t>
  </si>
  <si>
    <t>223111101</t>
  </si>
  <si>
    <t>22312</t>
  </si>
  <si>
    <t>223121</t>
  </si>
  <si>
    <t>2231211</t>
  </si>
  <si>
    <t>223121101</t>
  </si>
  <si>
    <t>Otros Proyectos de Inversión - Educación SGP</t>
  </si>
  <si>
    <t>223121102</t>
  </si>
  <si>
    <t xml:space="preserve">Transferencias - Cancelaciones </t>
  </si>
  <si>
    <t>223124</t>
  </si>
  <si>
    <t>2231241</t>
  </si>
  <si>
    <t>223124101</t>
  </si>
  <si>
    <t>Otros Proyectos de Inversión - APSB SGP</t>
  </si>
  <si>
    <t>223126</t>
  </si>
  <si>
    <t>2231264</t>
  </si>
  <si>
    <t>223126401</t>
  </si>
  <si>
    <t>Otros Proyectos de Inversión - Iva Telefonía Móvil</t>
  </si>
  <si>
    <t>223127</t>
  </si>
  <si>
    <t>2231271</t>
  </si>
  <si>
    <t>223127101</t>
  </si>
  <si>
    <t>22315</t>
  </si>
  <si>
    <t>223151</t>
  </si>
  <si>
    <t>2231511</t>
  </si>
  <si>
    <t>223151101</t>
  </si>
  <si>
    <t>Otros Proyectos de Inversión - Cofinanciación</t>
  </si>
  <si>
    <t>224</t>
  </si>
  <si>
    <t>INVERSION CON RECURSOS DE COFINANCIACIÓN</t>
  </si>
  <si>
    <t>22401</t>
  </si>
  <si>
    <t>Inversión con Recursos de Cofinanciación - Educación</t>
  </si>
  <si>
    <t>22402</t>
  </si>
  <si>
    <t>Inversión con Recursos de Cofinanciación - Infraestructura</t>
  </si>
  <si>
    <t>22403</t>
  </si>
  <si>
    <t>Inversión con Recursos de Cofinanciación - Deportes</t>
  </si>
  <si>
    <t>22404</t>
  </si>
  <si>
    <t>Inversión con Recursos de Cofinanciación - Tránsito</t>
  </si>
  <si>
    <t>22405</t>
  </si>
  <si>
    <t>Inversión con Recursos de Cofinanciación - Turismo</t>
  </si>
  <si>
    <t>22406</t>
  </si>
  <si>
    <t>Inversión con Recursos de Cofinanciación - Agricultura</t>
  </si>
  <si>
    <t>225</t>
  </si>
  <si>
    <t>INVERSION CON RECURSOS DEL CRÉDITO</t>
  </si>
  <si>
    <t>2251</t>
  </si>
  <si>
    <t>Inversión con recursos de Crédito - Vigencias Anteriores</t>
  </si>
  <si>
    <t>23</t>
  </si>
  <si>
    <t>ESTABLECIMIENTOS PUBLICOS</t>
  </si>
  <si>
    <t>231</t>
  </si>
  <si>
    <t>Funcionamiento</t>
  </si>
  <si>
    <t>Inversión - Recursos Propios</t>
  </si>
  <si>
    <t>Inversión - Recursos SGP</t>
  </si>
  <si>
    <t>Servicio de la Deuda</t>
  </si>
  <si>
    <t>24</t>
  </si>
  <si>
    <t>241</t>
  </si>
  <si>
    <t>24101</t>
  </si>
  <si>
    <t>24102</t>
  </si>
  <si>
    <t>223121103</t>
  </si>
  <si>
    <t>Otros Proyectos de Inversión - PAE MEN</t>
  </si>
  <si>
    <t>2131121</t>
  </si>
  <si>
    <t>212101</t>
  </si>
  <si>
    <t>212102</t>
  </si>
  <si>
    <t>212103</t>
  </si>
  <si>
    <t>21444202</t>
  </si>
  <si>
    <t>23101</t>
  </si>
  <si>
    <t>23102</t>
  </si>
  <si>
    <t>23103</t>
  </si>
  <si>
    <t>23104</t>
  </si>
  <si>
    <t>Participación por Monopolio - Aguardiente Nariño</t>
  </si>
  <si>
    <t>Participación por Monopolio - Ron Viejo de Caldas</t>
  </si>
  <si>
    <t>Participación por Monopolio - Otros Licores</t>
  </si>
  <si>
    <t>Comercialización Licores Destilados</t>
  </si>
  <si>
    <t>Cuota de Fiscalización - Entidades Descentralizadas</t>
  </si>
  <si>
    <t xml:space="preserve">SGP Educación Cancelaciones - Previsión Social Magisterio </t>
  </si>
  <si>
    <t>Saldo en Caja y Bancos a 31 de Diciembre - Iva Telefonía Móvil - Cultura</t>
  </si>
  <si>
    <t>Saldo en Caja y Bancos a 31 de Diciembre - Iva Telefonía Móvil - Deporte</t>
  </si>
  <si>
    <t>Aporte Contraloría General del Departamento - Sector Central</t>
  </si>
  <si>
    <t>Aporte Contraloría General del Departamento - Sector Descentralizado</t>
  </si>
  <si>
    <t>Día del Pensionado</t>
  </si>
  <si>
    <t>Banco de Bogotá</t>
  </si>
  <si>
    <t>Fortalecimiento de la Implementación del Plan Decenal de Soberanía y Seguridad Alimentaria</t>
  </si>
  <si>
    <t>Mejorar la calidad de vida en el marco de las políticas Sanitarias.  (Proyectos Estratégicos Despacho del Gobernador)</t>
  </si>
  <si>
    <t>Fortalecimiento de la autoridad sanitaria para la gestión en salud del departamento de Nariño (Transferencias Ley 1393)</t>
  </si>
  <si>
    <t>Fortalecimiento de la autoridad sanitaria para la gestión en salud del departamento de Nariño (Transferencias 10% Registro)</t>
  </si>
  <si>
    <t>Implementación y seguimiento del plan de Aseguramiento y desarrollo institucional en aseguramiento en la prestación de servicios de Agua Potable y saneamiento básico en el Departamento de Nariño</t>
  </si>
  <si>
    <t>Apoyar el acceso al servicio de agua potable y saneamiento básico en el departamento de Nariño (Proyectos Estratégicos Despacho del Gobernador)</t>
  </si>
  <si>
    <t>Diseño e Implementación de  Laboratorios de creación en expresiones artísticas</t>
  </si>
  <si>
    <t xml:space="preserve">Circulación departamental, nacional e internacional  de artistas, agrupaciones y propuestas culturales </t>
  </si>
  <si>
    <t>Apoyo a iniciativas de población afro, indígena y discapacitada del Departamento de Nariño</t>
  </si>
  <si>
    <t xml:space="preserve">Fortalecimiento de los programas y actividades Deportivas, Recreativas de actividad física y el aprovechamiento del Tiempo Libre en el Departamento de Nariño </t>
  </si>
  <si>
    <t>Protección de derechos y generación de oportunidades para adolescentes y jóvenes en el departamento de Nariño</t>
  </si>
  <si>
    <t>Protección de derechos y generación de oportunidades para mujeres del departamento de Nariño</t>
  </si>
  <si>
    <t>Protección de derechos e inclusión social de personas con discapacidad en el departamento de Nariño.</t>
  </si>
  <si>
    <t>Restauración de la cobertura natural en áreas de recarga hídrica a través de procesos de adquisición de predios, mantenimiento e implementación de estrategias de pago por servicios ambientales (Ley 99)</t>
  </si>
  <si>
    <t>Estudios técnicos para la generación de conocimiento sobre amenaza, vulnerabilidad y riesgo y su divulgación a la comunidad en el Departamento de Nariño.</t>
  </si>
  <si>
    <t>Asistencia técnica en gestión del riesgo de desastres a los 64 CMGRD y construcción de obras de mitigación en el departamento de Nariño</t>
  </si>
  <si>
    <t>Promoción de Nariño corazón del mundo como un destino turístico</t>
  </si>
  <si>
    <t>Fortalecimiento de la Gestión en la Secretaría de las tecnologías de la información y las comunicación, Innovación y Gobierno Abierto del Departamento de Nariño</t>
  </si>
  <si>
    <t>Realización de la segunda etapa del proyecto del modelo de economía colaborativa pertinente para la paz territorial en Nariño</t>
  </si>
  <si>
    <t xml:space="preserve">Apoyo a los procesos de fortalecimiento de espacios de control social y veeduría en el Departamento de Nariño </t>
  </si>
  <si>
    <t>Implementación de programa de trazabilidad y señalización de producto  sujeto al impuesto al consumo</t>
  </si>
  <si>
    <t>Programa de fortalecimiento de finanzas Departamentales a través del control y erradicación de productos adulterados y de contrabando sujetos al impuesto de consumo</t>
  </si>
  <si>
    <t xml:space="preserve">Fortalecimiento de la autonomía en el ejercicio del gobierno propio de los siete pueblos indígenas del Departamento de Nariño, occidente </t>
  </si>
  <si>
    <t>Apoyo a la formulación de los planes de acción como mecanismo de fortalecimiento a las organizaciones comunales en el Departamento de Nariño</t>
  </si>
  <si>
    <t xml:space="preserve">Fortalecer espacios de participación y desarrollo socio-rural de las comunidades y organizaciones campesinas del Departamento de Nariño </t>
  </si>
  <si>
    <t>Fortalecimiento de los programas y actividades Deportivas, Recreativas de actividad física y el aprovechamiento del Tiempo Libre en el Departamento de Nariño  - Discapacidad</t>
  </si>
  <si>
    <t>Inversiones para estudios, construcción y mejoramiento de Infraestructura en el Sector Agua Potable y Saneamiento Básico en el Departamento de Nariño</t>
  </si>
  <si>
    <t>Fortalecimiento y mecanismos básicos de la planificación Ambiental en el Departamento de Nariño</t>
  </si>
  <si>
    <t>Otros Proyectos de Inversión - FONSET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</si>
</sst>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_-;\-* #,##0.00_-;_-* &quot;-&quot;??_-;_-@_-"/>
    <numFmt numFmtId="165" formatCode="\$#,##0.00\ ;\(\$#,##0.00\)"/>
    <numFmt numFmtId="166" formatCode="_([$€-2]* #,##0.00_);_([$€-2]* \(#,##0.00\);_([$€-2]* &quot;-&quot;??_)"/>
    <numFmt numFmtId="167" formatCode="#.##000"/>
    <numFmt numFmtId="168" formatCode="_-* #,##0\ _P_t_s_-;\-* #,##0\ _P_t_s_-;_-* &quot;-&quot;\ _P_t_s_-;_-@_-"/>
    <numFmt numFmtId="169" formatCode="0_)"/>
    <numFmt numFmtId="170" formatCode="\$#,#00"/>
    <numFmt numFmtId="171" formatCode="_-* #,##0\ &quot;Pts&quot;_-;\-* #,##0\ &quot;Pts&quot;_-;_-* &quot;-&quot;\ &quot;Pts&quot;_-;_-@_-"/>
    <numFmt numFmtId="172" formatCode="&quot;$&quot;#,##0;\-&quot;$&quot;#,##0"/>
    <numFmt numFmtId="173" formatCode="_ * #,##0.00_ ;_ * \-#,##0.00_ ;_ * &quot;-&quot;??_ ;_ @_ "/>
    <numFmt numFmtId="174" formatCode="_-* #,##0.00\ &quot;€&quot;_-;\-* #,##0.00\ &quot;€&quot;_-;_-* &quot;-&quot;??\ &quot;€&quot;_-;_-@_-"/>
    <numFmt numFmtId="175" formatCode="_ [$€]\ * #,##0.00_ ;_ [$€]\ * \-#,##0.00_ ;_ [$€]\ * &quot;-&quot;??_ ;_ @_ "/>
    <numFmt numFmtId="176" formatCode="#,##0."/>
    <numFmt numFmtId="177" formatCode="_(* #,##0.0000000_);_(* \(#,##0.0000000\);_(* &quot;-&quot;??_);_(@_)"/>
    <numFmt numFmtId="178" formatCode="#,##0.000"/>
    <numFmt numFmtId="179" formatCode="0.00000000"/>
    <numFmt numFmtId="180" formatCode="_-* #,##0.00\ _€_-;\-* #,##0.00\ _€_-;_-* &quot;-&quot;??\ _€_-;_-@_-"/>
    <numFmt numFmtId="181" formatCode="_-* #,##0.000\ _p_t_a_-;\-* #,##0.000\ _p_t_a_-;_-* &quot;-&quot;??\ _p_t_a_-;_-@_-"/>
    <numFmt numFmtId="182" formatCode="_ * #,##0_ ;_ * \-#,##0_ ;_ * &quot;-&quot;??_ ;_ @_ "/>
    <numFmt numFmtId="183" formatCode="_(* #,##0.000000_);_(* \(#,##0.000000\);_(* &quot;-&quot;??_);_(@_)"/>
    <numFmt numFmtId="184" formatCode="#,##0.000;\-#,##0.000"/>
    <numFmt numFmtId="185" formatCode="%#,#00"/>
    <numFmt numFmtId="186" formatCode="General_)"/>
    <numFmt numFmtId="187" formatCode="&quot;$&quot;\ #,##0;\-&quot;$&quot;\ #,##0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"/>
      <color indexed="8"/>
      <name val="Courier"/>
      <family val="3"/>
    </font>
    <font>
      <sz val="10"/>
      <name val="BERNHARD"/>
    </font>
    <font>
      <sz val="8"/>
      <color indexed="10"/>
      <name val="BERNHARD"/>
    </font>
    <font>
      <sz val="12"/>
      <name val="Arial MT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51">
    <xf numFmtId="0" fontId="0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2" fillId="0" borderId="0" applyProtection="0"/>
    <xf numFmtId="0" fontId="12" fillId="0" borderId="0"/>
    <xf numFmtId="0" fontId="12" fillId="0" borderId="8" applyProtection="0"/>
    <xf numFmtId="2" fontId="12" fillId="0" borderId="0" applyProtection="0"/>
    <xf numFmtId="4" fontId="12" fillId="0" borderId="0" applyProtection="0"/>
    <xf numFmtId="0" fontId="13" fillId="0" borderId="0" applyProtection="0"/>
    <xf numFmtId="0" fontId="14" fillId="0" borderId="0" applyProtection="0"/>
    <xf numFmtId="165" fontId="12" fillId="0" borderId="0" applyProtection="0"/>
    <xf numFmtId="0" fontId="12" fillId="0" borderId="0"/>
    <xf numFmtId="0" fontId="15" fillId="0" borderId="0">
      <alignment vertical="top"/>
    </xf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>
      <protection locked="0"/>
    </xf>
    <xf numFmtId="0" fontId="19" fillId="0" borderId="0">
      <protection locked="0"/>
    </xf>
    <xf numFmtId="166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66" fontId="19" fillId="0" borderId="0">
      <protection locked="0"/>
    </xf>
    <xf numFmtId="0" fontId="19" fillId="0" borderId="0">
      <protection locked="0"/>
    </xf>
    <xf numFmtId="0" fontId="20" fillId="16" borderId="9" applyNumberFormat="0" applyAlignment="0" applyProtection="0"/>
    <xf numFmtId="0" fontId="20" fillId="16" borderId="9" applyNumberFormat="0" applyAlignment="0" applyProtection="0"/>
    <xf numFmtId="0" fontId="7" fillId="0" borderId="0" applyNumberFormat="0" applyFill="0" applyBorder="0" applyProtection="0">
      <alignment horizontal="left"/>
    </xf>
    <xf numFmtId="0" fontId="21" fillId="17" borderId="10" applyNumberFormat="0" applyAlignment="0" applyProtection="0"/>
    <xf numFmtId="0" fontId="21" fillId="17" borderId="10" applyNumberFormat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167" fontId="23" fillId="0" borderId="0">
      <protection locked="0"/>
    </xf>
    <xf numFmtId="168" fontId="2" fillId="0" borderId="0" applyFont="0" applyFill="0" applyBorder="0" applyAlignment="0" applyProtection="0"/>
    <xf numFmtId="167" fontId="23" fillId="0" borderId="0">
      <protection locked="0"/>
    </xf>
    <xf numFmtId="167" fontId="23" fillId="0" borderId="0">
      <protection locked="0"/>
    </xf>
    <xf numFmtId="0" fontId="7" fillId="0" borderId="0">
      <protection locked="0"/>
    </xf>
    <xf numFmtId="169" fontId="7" fillId="0" borderId="0">
      <protection locked="0"/>
    </xf>
    <xf numFmtId="169" fontId="7" fillId="0" borderId="0">
      <protection locked="0"/>
    </xf>
    <xf numFmtId="169" fontId="7" fillId="0" borderId="0">
      <protection locked="0"/>
    </xf>
    <xf numFmtId="169" fontId="7" fillId="0" borderId="0">
      <protection locked="0"/>
    </xf>
    <xf numFmtId="170" fontId="23" fillId="0" borderId="0">
      <protection locked="0"/>
    </xf>
    <xf numFmtId="171" fontId="2" fillId="0" borderId="0" applyFont="0" applyFill="0" applyBorder="0" applyAlignment="0" applyProtection="0"/>
    <xf numFmtId="170" fontId="23" fillId="0" borderId="0">
      <protection locked="0"/>
    </xf>
    <xf numFmtId="170" fontId="23" fillId="0" borderId="0">
      <protection locked="0"/>
    </xf>
    <xf numFmtId="0" fontId="7" fillId="0" borderId="0">
      <protection locked="0"/>
    </xf>
    <xf numFmtId="172" fontId="7" fillId="0" borderId="0">
      <protection locked="0"/>
    </xf>
    <xf numFmtId="172" fontId="7" fillId="0" borderId="0">
      <protection locked="0"/>
    </xf>
    <xf numFmtId="172" fontId="7" fillId="0" borderId="0">
      <protection locked="0"/>
    </xf>
    <xf numFmtId="172" fontId="7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166" fontId="23" fillId="0" borderId="0">
      <protection locked="0"/>
    </xf>
    <xf numFmtId="0" fontId="23" fillId="0" borderId="0">
      <protection locked="0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5" fillId="7" borderId="9" applyNumberFormat="0" applyAlignment="0" applyProtection="0"/>
    <xf numFmtId="0" fontId="25" fillId="7" borderId="9" applyNumberFormat="0" applyAlignment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6" fillId="22" borderId="0"/>
    <xf numFmtId="0" fontId="16" fillId="23" borderId="0"/>
    <xf numFmtId="0" fontId="16" fillId="24" borderId="0"/>
    <xf numFmtId="0" fontId="16" fillId="25" borderId="0"/>
    <xf numFmtId="0" fontId="16" fillId="26" borderId="0"/>
    <xf numFmtId="0" fontId="16" fillId="27" borderId="0"/>
    <xf numFmtId="0" fontId="16" fillId="28" borderId="0"/>
    <xf numFmtId="0" fontId="16" fillId="29" borderId="0"/>
    <xf numFmtId="0" fontId="16" fillId="30" borderId="0"/>
    <xf numFmtId="0" fontId="16" fillId="25" borderId="0"/>
    <xf numFmtId="0" fontId="16" fillId="28" borderId="0"/>
    <xf numFmtId="0" fontId="16" fillId="31" borderId="0"/>
    <xf numFmtId="0" fontId="17" fillId="32" borderId="0"/>
    <xf numFmtId="0" fontId="17" fillId="29" borderId="0"/>
    <xf numFmtId="0" fontId="17" fillId="30" borderId="0"/>
    <xf numFmtId="0" fontId="17" fillId="33" borderId="0"/>
    <xf numFmtId="0" fontId="17" fillId="34" borderId="0"/>
    <xf numFmtId="0" fontId="17" fillId="35" borderId="0"/>
    <xf numFmtId="0" fontId="17" fillId="36" borderId="0"/>
    <xf numFmtId="0" fontId="17" fillId="37" borderId="0"/>
    <xf numFmtId="0" fontId="17" fillId="38" borderId="0"/>
    <xf numFmtId="0" fontId="17" fillId="33" borderId="0"/>
    <xf numFmtId="0" fontId="17" fillId="34" borderId="0"/>
    <xf numFmtId="0" fontId="17" fillId="39" borderId="0"/>
    <xf numFmtId="0" fontId="26" fillId="23" borderId="0"/>
    <xf numFmtId="0" fontId="20" fillId="40" borderId="9"/>
    <xf numFmtId="0" fontId="21" fillId="41" borderId="10"/>
    <xf numFmtId="174" fontId="7" fillId="0" borderId="0"/>
    <xf numFmtId="0" fontId="27" fillId="0" borderId="0"/>
    <xf numFmtId="0" fontId="18" fillId="24" borderId="0"/>
    <xf numFmtId="0" fontId="28" fillId="0" borderId="12"/>
    <xf numFmtId="0" fontId="29" fillId="0" borderId="13"/>
    <xf numFmtId="0" fontId="24" fillId="0" borderId="14"/>
    <xf numFmtId="0" fontId="24" fillId="0" borderId="0"/>
    <xf numFmtId="0" fontId="25" fillId="27" borderId="9"/>
    <xf numFmtId="0" fontId="22" fillId="0" borderId="11"/>
    <xf numFmtId="0" fontId="30" fillId="42" borderId="0"/>
    <xf numFmtId="0" fontId="7" fillId="0" borderId="0"/>
    <xf numFmtId="0" fontId="7" fillId="43" borderId="15"/>
    <xf numFmtId="0" fontId="31" fillId="40" borderId="16"/>
    <xf numFmtId="0" fontId="32" fillId="0" borderId="0"/>
    <xf numFmtId="0" fontId="33" fillId="0" borderId="17"/>
    <xf numFmtId="0" fontId="34" fillId="0" borderId="0"/>
    <xf numFmtId="176" fontId="23" fillId="0" borderId="0">
      <protection locked="0"/>
    </xf>
    <xf numFmtId="176" fontId="23" fillId="0" borderId="0">
      <protection locked="0"/>
    </xf>
    <xf numFmtId="176" fontId="23" fillId="0" borderId="0">
      <protection locked="0"/>
    </xf>
    <xf numFmtId="176" fontId="19" fillId="0" borderId="0">
      <protection locked="0"/>
    </xf>
    <xf numFmtId="176" fontId="35" fillId="0" borderId="0">
      <protection locked="0"/>
    </xf>
    <xf numFmtId="176" fontId="19" fillId="0" borderId="0">
      <protection locked="0"/>
    </xf>
    <xf numFmtId="176" fontId="3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166" fontId="23" fillId="0" borderId="0">
      <protection locked="0"/>
    </xf>
    <xf numFmtId="0" fontId="23" fillId="0" borderId="0">
      <protection locked="0"/>
    </xf>
    <xf numFmtId="0" fontId="36" fillId="0" borderId="0"/>
    <xf numFmtId="166" fontId="36" fillId="0" borderId="0"/>
    <xf numFmtId="177" fontId="7" fillId="0" borderId="0">
      <protection locked="0"/>
    </xf>
    <xf numFmtId="177" fontId="7" fillId="0" borderId="0">
      <protection locked="0"/>
    </xf>
    <xf numFmtId="177" fontId="7" fillId="0" borderId="0">
      <protection locked="0"/>
    </xf>
    <xf numFmtId="177" fontId="7" fillId="0" borderId="0">
      <protection locked="0"/>
    </xf>
    <xf numFmtId="177" fontId="7" fillId="0" borderId="0">
      <protection locked="0"/>
    </xf>
    <xf numFmtId="177" fontId="7" fillId="0" borderId="0">
      <protection locked="0"/>
    </xf>
    <xf numFmtId="177" fontId="7" fillId="0" borderId="0">
      <protection locked="0"/>
    </xf>
    <xf numFmtId="177" fontId="7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166" fontId="23" fillId="0" borderId="0">
      <protection locked="0"/>
    </xf>
    <xf numFmtId="0" fontId="23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66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66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66" fontId="19" fillId="0" borderId="0">
      <protection locked="0"/>
    </xf>
    <xf numFmtId="0" fontId="19" fillId="0" borderId="0">
      <protection locked="0"/>
    </xf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6" fillId="0" borderId="0"/>
    <xf numFmtId="166" fontId="36" fillId="0" borderId="0"/>
    <xf numFmtId="0" fontId="36" fillId="0" borderId="0"/>
    <xf numFmtId="166" fontId="36" fillId="0" borderId="0"/>
    <xf numFmtId="183" fontId="7" fillId="0" borderId="0">
      <protection locked="0"/>
    </xf>
    <xf numFmtId="183" fontId="7" fillId="0" borderId="0">
      <protection locked="0"/>
    </xf>
    <xf numFmtId="183" fontId="7" fillId="0" borderId="0">
      <protection locked="0"/>
    </xf>
    <xf numFmtId="183" fontId="7" fillId="0" borderId="0">
      <protection locked="0"/>
    </xf>
    <xf numFmtId="184" fontId="7" fillId="0" borderId="0">
      <protection locked="0"/>
    </xf>
    <xf numFmtId="184" fontId="7" fillId="0" borderId="0">
      <protection locked="0"/>
    </xf>
    <xf numFmtId="184" fontId="7" fillId="0" borderId="0">
      <protection locked="0"/>
    </xf>
    <xf numFmtId="184" fontId="7" fillId="0" borderId="0">
      <protection locked="0"/>
    </xf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16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7" fillId="45" borderId="15" applyNumberFormat="0" applyFont="0" applyAlignment="0" applyProtection="0"/>
    <xf numFmtId="0" fontId="7" fillId="45" borderId="15" applyNumberFormat="0" applyFont="0" applyAlignment="0" applyProtection="0"/>
    <xf numFmtId="185" fontId="23" fillId="0" borderId="0">
      <protection locked="0"/>
    </xf>
    <xf numFmtId="185" fontId="23" fillId="0" borderId="0">
      <protection locked="0"/>
    </xf>
    <xf numFmtId="185" fontId="23" fillId="0" borderId="0">
      <protection locked="0"/>
    </xf>
    <xf numFmtId="185" fontId="23" fillId="0" borderId="0">
      <protection locked="0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Protection="0">
      <alignment horizontal="left"/>
    </xf>
    <xf numFmtId="0" fontId="7" fillId="0" borderId="0" applyNumberFormat="0" applyFill="0" applyBorder="0" applyAlignment="0" applyProtection="0"/>
    <xf numFmtId="0" fontId="37" fillId="0" borderId="2"/>
    <xf numFmtId="166" fontId="37" fillId="0" borderId="2"/>
    <xf numFmtId="186" fontId="7" fillId="0" borderId="0">
      <protection locked="0"/>
    </xf>
    <xf numFmtId="186" fontId="7" fillId="0" borderId="0">
      <protection locked="0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166" fontId="23" fillId="0" borderId="0">
      <protection locked="0"/>
    </xf>
    <xf numFmtId="0" fontId="23" fillId="0" borderId="0">
      <protection locked="0"/>
    </xf>
    <xf numFmtId="187" fontId="38" fillId="0" borderId="0">
      <protection locked="0"/>
    </xf>
    <xf numFmtId="0" fontId="36" fillId="0" borderId="0"/>
    <xf numFmtId="166" fontId="36" fillId="0" borderId="0"/>
    <xf numFmtId="39" fontId="2" fillId="0" borderId="18" applyFill="0">
      <alignment horizontal="left"/>
    </xf>
    <xf numFmtId="39" fontId="2" fillId="0" borderId="18" applyFill="0">
      <alignment horizontal="left"/>
    </xf>
    <xf numFmtId="39" fontId="2" fillId="0" borderId="18" applyFill="0">
      <alignment horizontal="left"/>
    </xf>
    <xf numFmtId="39" fontId="2" fillId="0" borderId="18" applyFill="0">
      <alignment horizontal="left"/>
    </xf>
    <xf numFmtId="0" fontId="31" fillId="16" borderId="16" applyNumberFormat="0" applyAlignment="0" applyProtection="0"/>
    <xf numFmtId="0" fontId="31" fillId="16" borderId="16" applyNumberFormat="0" applyAlignment="0" applyProtection="0"/>
    <xf numFmtId="0" fontId="7" fillId="0" borderId="0" applyNumberFormat="0"/>
    <xf numFmtId="0" fontId="7" fillId="0" borderId="0" applyNumberFormat="0"/>
    <xf numFmtId="166" fontId="7" fillId="0" borderId="0" applyNumberFormat="0"/>
    <xf numFmtId="0" fontId="7" fillId="0" borderId="0" applyNumberFormat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12" fillId="0" borderId="0" applyProtection="0"/>
    <xf numFmtId="0" fontId="12" fillId="0" borderId="0" applyProtection="0"/>
    <xf numFmtId="166" fontId="12" fillId="0" borderId="0" applyProtection="0"/>
    <xf numFmtId="0" fontId="12" fillId="0" borderId="0" applyProtection="0"/>
    <xf numFmtId="165" fontId="12" fillId="0" borderId="0" applyProtection="0"/>
    <xf numFmtId="0" fontId="13" fillId="0" borderId="0" applyProtection="0"/>
    <xf numFmtId="0" fontId="13" fillId="0" borderId="0" applyProtection="0"/>
    <xf numFmtId="166" fontId="13" fillId="0" borderId="0" applyProtection="0"/>
    <xf numFmtId="0" fontId="13" fillId="0" borderId="0" applyProtection="0"/>
    <xf numFmtId="0" fontId="14" fillId="0" borderId="0" applyProtection="0"/>
    <xf numFmtId="0" fontId="14" fillId="0" borderId="0" applyProtection="0"/>
    <xf numFmtId="166" fontId="14" fillId="0" borderId="0" applyProtection="0"/>
    <xf numFmtId="0" fontId="14" fillId="0" borderId="0" applyProtection="0"/>
    <xf numFmtId="0" fontId="12" fillId="0" borderId="8" applyProtection="0"/>
    <xf numFmtId="0" fontId="12" fillId="0" borderId="8" applyProtection="0"/>
    <xf numFmtId="166" fontId="12" fillId="0" borderId="8" applyProtection="0"/>
    <xf numFmtId="0" fontId="12" fillId="0" borderId="8" applyProtection="0"/>
    <xf numFmtId="0" fontId="12" fillId="0" borderId="0"/>
    <xf numFmtId="10" fontId="12" fillId="0" borderId="0" applyProtection="0"/>
    <xf numFmtId="0" fontId="12" fillId="0" borderId="0"/>
    <xf numFmtId="0" fontId="12" fillId="0" borderId="0"/>
    <xf numFmtId="166" fontId="12" fillId="0" borderId="0"/>
    <xf numFmtId="0" fontId="12" fillId="0" borderId="0"/>
    <xf numFmtId="2" fontId="12" fillId="0" borderId="0" applyProtection="0"/>
    <xf numFmtId="2" fontId="12" fillId="0" borderId="0" applyProtection="0"/>
    <xf numFmtId="2" fontId="12" fillId="0" borderId="0" applyProtection="0"/>
    <xf numFmtId="2" fontId="12" fillId="0" borderId="0" applyProtection="0"/>
    <xf numFmtId="4" fontId="12" fillId="0" borderId="0" applyProtection="0"/>
  </cellStyleXfs>
  <cellXfs count="87">
    <xf numFmtId="0" fontId="0" fillId="0" borderId="0" xfId="0"/>
    <xf numFmtId="3" fontId="0" fillId="0" borderId="0" xfId="0" applyNumberFormat="1" applyFill="1" applyAlignment="1">
      <alignment vertical="center"/>
    </xf>
    <xf numFmtId="3" fontId="4" fillId="0" borderId="0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3" fontId="4" fillId="0" borderId="1" xfId="4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horizontal="right" vertical="center" wrapText="1"/>
    </xf>
    <xf numFmtId="3" fontId="6" fillId="0" borderId="4" xfId="1" applyNumberFormat="1" applyFont="1" applyFill="1" applyBorder="1" applyAlignment="1">
      <alignment horizontal="right" vertical="center" wrapText="1"/>
    </xf>
    <xf numFmtId="3" fontId="2" fillId="0" borderId="21" xfId="0" applyNumberFormat="1" applyFont="1" applyFill="1" applyBorder="1" applyAlignment="1">
      <alignment vertical="center" wrapText="1"/>
    </xf>
    <xf numFmtId="3" fontId="6" fillId="0" borderId="21" xfId="1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vertical="center" wrapText="1"/>
    </xf>
    <xf numFmtId="3" fontId="6" fillId="0" borderId="5" xfId="2" applyNumberFormat="1" applyFont="1" applyFill="1" applyBorder="1" applyAlignment="1">
      <alignment horizontal="right" vertical="center"/>
    </xf>
    <xf numFmtId="3" fontId="2" fillId="0" borderId="21" xfId="3" applyNumberFormat="1" applyFont="1" applyFill="1" applyBorder="1" applyAlignment="1">
      <alignment vertical="center" wrapText="1"/>
    </xf>
    <xf numFmtId="3" fontId="4" fillId="0" borderId="5" xfId="2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vertical="center" wrapText="1"/>
    </xf>
    <xf numFmtId="3" fontId="2" fillId="0" borderId="4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horizontal="right" vertical="center" wrapText="1"/>
    </xf>
    <xf numFmtId="3" fontId="4" fillId="0" borderId="4" xfId="4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horizontal="right" vertical="center" wrapText="1"/>
    </xf>
    <xf numFmtId="3" fontId="6" fillId="0" borderId="4" xfId="4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3" fontId="0" fillId="0" borderId="4" xfId="0" applyNumberFormat="1" applyFill="1" applyBorder="1" applyAlignment="1">
      <alignment vertical="center"/>
    </xf>
    <xf numFmtId="3" fontId="4" fillId="0" borderId="1" xfId="2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justify" vertical="center" wrapText="1"/>
    </xf>
    <xf numFmtId="49" fontId="6" fillId="0" borderId="1" xfId="1" applyNumberFormat="1" applyFont="1" applyFill="1" applyBorder="1" applyAlignment="1">
      <alignment horizontal="right" vertical="center" wrapText="1"/>
    </xf>
    <xf numFmtId="49" fontId="6" fillId="0" borderId="0" xfId="1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justify" vertical="center" wrapText="1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22" xfId="0" applyFont="1" applyFill="1" applyBorder="1" applyAlignment="1">
      <alignment horizontal="justify" vertical="center" wrapText="1"/>
    </xf>
    <xf numFmtId="0" fontId="6" fillId="0" borderId="22" xfId="0" applyFont="1" applyFill="1" applyBorder="1" applyAlignment="1">
      <alignment horizontal="justify" vertical="center" wrapText="1"/>
    </xf>
    <xf numFmtId="4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25" xfId="0" applyFont="1" applyFill="1" applyBorder="1" applyAlignment="1">
      <alignment horizontal="justify" vertical="center" wrapText="1"/>
    </xf>
    <xf numFmtId="0" fontId="4" fillId="0" borderId="21" xfId="0" applyFont="1" applyFill="1" applyBorder="1" applyAlignment="1">
      <alignment horizontal="justify" vertical="center" wrapText="1"/>
    </xf>
    <xf numFmtId="3" fontId="4" fillId="0" borderId="4" xfId="0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24" xfId="0" applyFont="1" applyFill="1" applyBorder="1" applyAlignment="1">
      <alignment horizontal="justify" vertical="center" wrapText="1"/>
    </xf>
    <xf numFmtId="0" fontId="6" fillId="0" borderId="21" xfId="0" applyFont="1" applyFill="1" applyBorder="1" applyAlignment="1">
      <alignment horizontal="justify" vertical="center" wrapText="1"/>
    </xf>
    <xf numFmtId="0" fontId="0" fillId="0" borderId="3" xfId="0" applyFill="1" applyBorder="1" applyAlignment="1">
      <alignment horizontal="justify" vertical="center"/>
    </xf>
    <xf numFmtId="0" fontId="8" fillId="0" borderId="3" xfId="0" applyFont="1" applyFill="1" applyBorder="1" applyAlignment="1">
      <alignment vertical="center"/>
    </xf>
    <xf numFmtId="0" fontId="4" fillId="0" borderId="3" xfId="1" applyFont="1" applyFill="1" applyBorder="1" applyAlignment="1">
      <alignment horizontal="justify" vertical="center" wrapText="1"/>
    </xf>
    <xf numFmtId="49" fontId="6" fillId="0" borderId="0" xfId="1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justify" vertical="center"/>
    </xf>
    <xf numFmtId="3" fontId="0" fillId="0" borderId="0" xfId="0" applyNumberForma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horizontal="justify" vertical="center" wrapText="1"/>
    </xf>
    <xf numFmtId="0" fontId="6" fillId="0" borderId="19" xfId="0" applyFont="1" applyFill="1" applyBorder="1" applyAlignment="1">
      <alignment horizontal="justify" vertical="center" wrapText="1"/>
    </xf>
    <xf numFmtId="0" fontId="6" fillId="0" borderId="20" xfId="0" applyFont="1" applyFill="1" applyBorder="1" applyAlignment="1">
      <alignment horizontal="justify" vertical="center" wrapText="1"/>
    </xf>
    <xf numFmtId="0" fontId="6" fillId="0" borderId="20" xfId="1" applyFont="1" applyFill="1" applyBorder="1" applyAlignment="1">
      <alignment horizontal="justify" vertical="center" wrapText="1"/>
    </xf>
    <xf numFmtId="0" fontId="4" fillId="0" borderId="20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/>
    </xf>
    <xf numFmtId="3" fontId="6" fillId="0" borderId="19" xfId="2" applyNumberFormat="1" applyFont="1" applyFill="1" applyBorder="1" applyAlignment="1">
      <alignment horizontal="right" vertical="center"/>
    </xf>
    <xf numFmtId="49" fontId="4" fillId="0" borderId="4" xfId="1" applyNumberFormat="1" applyFont="1" applyFill="1" applyBorder="1" applyAlignment="1">
      <alignment horizontal="right" vertical="center" wrapText="1"/>
    </xf>
    <xf numFmtId="49" fontId="6" fillId="0" borderId="4" xfId="1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 wrapText="1"/>
    </xf>
    <xf numFmtId="49" fontId="4" fillId="0" borderId="7" xfId="1" applyNumberFormat="1" applyFont="1" applyFill="1" applyBorder="1" applyAlignment="1">
      <alignment horizontal="right" vertical="center" wrapText="1"/>
    </xf>
    <xf numFmtId="0" fontId="4" fillId="0" borderId="21" xfId="1" applyFont="1" applyFill="1" applyBorder="1" applyAlignment="1">
      <alignment horizontal="justify" vertical="center" wrapText="1"/>
    </xf>
    <xf numFmtId="0" fontId="6" fillId="0" borderId="21" xfId="1" applyFont="1" applyFill="1" applyBorder="1" applyAlignment="1">
      <alignment horizontal="justify" vertical="center" wrapText="1"/>
    </xf>
    <xf numFmtId="0" fontId="6" fillId="0" borderId="23" xfId="0" applyFont="1" applyFill="1" applyBorder="1" applyAlignment="1">
      <alignment horizontal="justify" vertical="center" wrapText="1"/>
    </xf>
    <xf numFmtId="0" fontId="6" fillId="0" borderId="21" xfId="0" applyFont="1" applyFill="1" applyBorder="1" applyAlignment="1">
      <alignment horizontal="justify" vertical="center"/>
    </xf>
    <xf numFmtId="0" fontId="0" fillId="0" borderId="21" xfId="0" applyFill="1" applyBorder="1" applyAlignment="1">
      <alignment horizontal="justify" vertical="center" wrapText="1"/>
    </xf>
  </cellXfs>
  <cellStyles count="351">
    <cellStyle name="????" xfId="5"/>
    <cellStyle name="?????" xfId="6"/>
    <cellStyle name="????????" xfId="7"/>
    <cellStyle name="?????????????" xfId="8"/>
    <cellStyle name="??????????_BOPENGC" xfId="9"/>
    <cellStyle name="?????????1" xfId="10"/>
    <cellStyle name="?????????2" xfId="11"/>
    <cellStyle name="????????_BOPENGC" xfId="12"/>
    <cellStyle name="???????_BOPENGC" xfId="13"/>
    <cellStyle name="_A_Base Compara" xfId="14"/>
    <cellStyle name="20% - Énfasis1 2" xfId="15"/>
    <cellStyle name="20% - Énfasis1 3" xfId="16"/>
    <cellStyle name="20% - Énfasis2 2" xfId="17"/>
    <cellStyle name="20% - Énfasis2 3" xfId="18"/>
    <cellStyle name="20% - Énfasis3 2" xfId="19"/>
    <cellStyle name="20% - Énfasis3 3" xfId="20"/>
    <cellStyle name="20% - Énfasis4 2" xfId="21"/>
    <cellStyle name="20% - Énfasis4 3" xfId="22"/>
    <cellStyle name="20% - Énfasis5 2" xfId="23"/>
    <cellStyle name="20% - Énfasis5 3" xfId="24"/>
    <cellStyle name="20% - Énfasis6 2" xfId="25"/>
    <cellStyle name="20% - Énfasis6 3" xfId="26"/>
    <cellStyle name="40% - Énfasis1 2" xfId="27"/>
    <cellStyle name="40% - Énfasis1 3" xfId="28"/>
    <cellStyle name="40% - Énfasis2 2" xfId="29"/>
    <cellStyle name="40% - Énfasis2 3" xfId="30"/>
    <cellStyle name="40% - Énfasis3 2" xfId="31"/>
    <cellStyle name="40% - Énfasis3 3" xfId="32"/>
    <cellStyle name="40% - Énfasis4 2" xfId="33"/>
    <cellStyle name="40% - Énfasis4 3" xfId="34"/>
    <cellStyle name="40% - Énfasis5 2" xfId="35"/>
    <cellStyle name="40% - Énfasis5 3" xfId="36"/>
    <cellStyle name="40% - Énfasis6 2" xfId="37"/>
    <cellStyle name="40% - Énfasis6 3" xfId="38"/>
    <cellStyle name="60% - Énfasis1 2" xfId="39"/>
    <cellStyle name="60% - Énfasis1 3" xfId="40"/>
    <cellStyle name="60% - Énfasis2 2" xfId="41"/>
    <cellStyle name="60% - Énfasis2 3" xfId="42"/>
    <cellStyle name="60% - Énfasis3 2" xfId="43"/>
    <cellStyle name="60% - Énfasis3 3" xfId="44"/>
    <cellStyle name="60% - Énfasis4 2" xfId="45"/>
    <cellStyle name="60% - Énfasis4 3" xfId="46"/>
    <cellStyle name="60% - Énfasis5 2" xfId="47"/>
    <cellStyle name="60% - Énfasis5 3" xfId="48"/>
    <cellStyle name="60% - Énfasis6 2" xfId="49"/>
    <cellStyle name="60% - Énfasis6 3" xfId="50"/>
    <cellStyle name="Buena 2" xfId="51"/>
    <cellStyle name="Buena 3" xfId="52"/>
    <cellStyle name="Cabecera 1" xfId="53"/>
    <cellStyle name="Cabecera 1 2" xfId="54"/>
    <cellStyle name="Cabecera 1 3" xfId="55"/>
    <cellStyle name="Cabecera 1_Historico" xfId="56"/>
    <cellStyle name="Cabecera 2" xfId="57"/>
    <cellStyle name="Cabecera 2 2" xfId="58"/>
    <cellStyle name="Cabecera 2 3" xfId="59"/>
    <cellStyle name="Cabecera 2_Historico" xfId="60"/>
    <cellStyle name="Cálculo 2" xfId="61"/>
    <cellStyle name="Cálculo 3" xfId="62"/>
    <cellStyle name="Categoría del Piloto de Datos" xfId="63"/>
    <cellStyle name="Celda de comprobación 2" xfId="64"/>
    <cellStyle name="Celda de comprobación 3" xfId="65"/>
    <cellStyle name="Celda vinculada 2" xfId="66"/>
    <cellStyle name="Celda vinculada 3" xfId="67"/>
    <cellStyle name="Comma" xfId="68"/>
    <cellStyle name="Comma [0]_PIB" xfId="69"/>
    <cellStyle name="Comma 2" xfId="70"/>
    <cellStyle name="Comma 3" xfId="71"/>
    <cellStyle name="Comma_2003 y 2004" xfId="72"/>
    <cellStyle name="Comma0" xfId="73"/>
    <cellStyle name="Comma0 2" xfId="74"/>
    <cellStyle name="Comma0 3" xfId="75"/>
    <cellStyle name="Comma0_Historico" xfId="76"/>
    <cellStyle name="Currency" xfId="77"/>
    <cellStyle name="Currency [0]_PIB" xfId="78"/>
    <cellStyle name="Currency 2" xfId="79"/>
    <cellStyle name="Currency 3" xfId="80"/>
    <cellStyle name="Currency_2003 y 2004" xfId="81"/>
    <cellStyle name="Currency0" xfId="82"/>
    <cellStyle name="Currency0 2" xfId="83"/>
    <cellStyle name="Currency0 3" xfId="84"/>
    <cellStyle name="Currency0_Historico" xfId="85"/>
    <cellStyle name="Date" xfId="86"/>
    <cellStyle name="Date 2" xfId="87"/>
    <cellStyle name="Date 3" xfId="88"/>
    <cellStyle name="Date_Historico" xfId="89"/>
    <cellStyle name="Encabezado 4 2" xfId="90"/>
    <cellStyle name="Encabezado 4 3" xfId="91"/>
    <cellStyle name="Énfasis1 2" xfId="92"/>
    <cellStyle name="Énfasis1 3" xfId="93"/>
    <cellStyle name="Énfasis2 2" xfId="94"/>
    <cellStyle name="Énfasis2 3" xfId="95"/>
    <cellStyle name="Énfasis3 2" xfId="96"/>
    <cellStyle name="Énfasis3 3" xfId="97"/>
    <cellStyle name="Énfasis4 2" xfId="98"/>
    <cellStyle name="Énfasis4 3" xfId="99"/>
    <cellStyle name="Énfasis5 2" xfId="100"/>
    <cellStyle name="Énfasis5 3" xfId="101"/>
    <cellStyle name="Énfasis6 2" xfId="102"/>
    <cellStyle name="Énfasis6 3" xfId="103"/>
    <cellStyle name="Entrada 2" xfId="104"/>
    <cellStyle name="Entrada 3" xfId="105"/>
    <cellStyle name="Estilo 1" xfId="106"/>
    <cellStyle name="Euro" xfId="107"/>
    <cellStyle name="Euro 2" xfId="108"/>
    <cellStyle name="Euro 3" xfId="109"/>
    <cellStyle name="Euro 4" xfId="110"/>
    <cellStyle name="Euro_Historico" xfId="111"/>
    <cellStyle name="Excel Built-in 20% - Accent1" xfId="112"/>
    <cellStyle name="Excel Built-in 20% - Accent2" xfId="113"/>
    <cellStyle name="Excel Built-in 20% - Accent3" xfId="114"/>
    <cellStyle name="Excel Built-in 20% - Accent4" xfId="115"/>
    <cellStyle name="Excel Built-in 20% - Accent5" xfId="116"/>
    <cellStyle name="Excel Built-in 20% - Accent6" xfId="117"/>
    <cellStyle name="Excel Built-in 40% - Accent1" xfId="118"/>
    <cellStyle name="Excel Built-in 40% - Accent2" xfId="119"/>
    <cellStyle name="Excel Built-in 40% - Accent3" xfId="120"/>
    <cellStyle name="Excel Built-in 40% - Accent4" xfId="121"/>
    <cellStyle name="Excel Built-in 40% - Accent5" xfId="122"/>
    <cellStyle name="Excel Built-in 40% - Accent6" xfId="123"/>
    <cellStyle name="Excel Built-in 60% - Accent1" xfId="124"/>
    <cellStyle name="Excel Built-in 60% - Accent2" xfId="125"/>
    <cellStyle name="Excel Built-in 60% - Accent3" xfId="126"/>
    <cellStyle name="Excel Built-in 60% - Accent4" xfId="127"/>
    <cellStyle name="Excel Built-in 60% - Accent5" xfId="128"/>
    <cellStyle name="Excel Built-in 60% - Accent6" xfId="129"/>
    <cellStyle name="Excel Built-in Accent1" xfId="130"/>
    <cellStyle name="Excel Built-in Accent2" xfId="131"/>
    <cellStyle name="Excel Built-in Accent3" xfId="132"/>
    <cellStyle name="Excel Built-in Accent4" xfId="133"/>
    <cellStyle name="Excel Built-in Accent5" xfId="134"/>
    <cellStyle name="Excel Built-in Accent6" xfId="135"/>
    <cellStyle name="Excel Built-in Bad" xfId="136"/>
    <cellStyle name="Excel Built-in Calculation" xfId="137"/>
    <cellStyle name="Excel Built-in Check Cell" xfId="138"/>
    <cellStyle name="Excel Built-in Comma" xfId="139"/>
    <cellStyle name="Excel Built-in Explanatory Text" xfId="140"/>
    <cellStyle name="Excel Built-in Good" xfId="141"/>
    <cellStyle name="Excel Built-in Heading 1" xfId="142"/>
    <cellStyle name="Excel Built-in Heading 2" xfId="143"/>
    <cellStyle name="Excel Built-in Heading 3" xfId="144"/>
    <cellStyle name="Excel Built-in Heading 4" xfId="145"/>
    <cellStyle name="Excel Built-in Input" xfId="146"/>
    <cellStyle name="Excel Built-in Linked Cell" xfId="147"/>
    <cellStyle name="Excel Built-in Neutral" xfId="148"/>
    <cellStyle name="Excel Built-in Normal" xfId="149"/>
    <cellStyle name="Excel Built-in Note" xfId="150"/>
    <cellStyle name="Excel Built-in Output" xfId="151"/>
    <cellStyle name="Excel Built-in Title" xfId="152"/>
    <cellStyle name="Excel Built-in Total" xfId="153"/>
    <cellStyle name="Excel Built-in Warning Text" xfId="154"/>
    <cellStyle name="F2" xfId="155"/>
    <cellStyle name="F3" xfId="156"/>
    <cellStyle name="F4" xfId="157"/>
    <cellStyle name="F5" xfId="158"/>
    <cellStyle name="F6" xfId="159"/>
    <cellStyle name="F7" xfId="160"/>
    <cellStyle name="F8" xfId="161"/>
    <cellStyle name="Fecha" xfId="162"/>
    <cellStyle name="Fecha 2" xfId="163"/>
    <cellStyle name="Fecha 3" xfId="164"/>
    <cellStyle name="Fecha_Historico" xfId="165"/>
    <cellStyle name="Fecha4 - Modelo4" xfId="166"/>
    <cellStyle name="Fecha4 - Modelo4 2" xfId="167"/>
    <cellStyle name="Fijo" xfId="168"/>
    <cellStyle name="Fijo 2" xfId="169"/>
    <cellStyle name="Fijo 3" xfId="170"/>
    <cellStyle name="Fijo_Historico" xfId="171"/>
    <cellStyle name="Fixed" xfId="172"/>
    <cellStyle name="Fixed 2" xfId="173"/>
    <cellStyle name="Fixed 3" xfId="174"/>
    <cellStyle name="Fixed_Historico" xfId="175"/>
    <cellStyle name="Heading 1" xfId="176"/>
    <cellStyle name="Heading 1 2" xfId="177"/>
    <cellStyle name="Heading 1 3" xfId="178"/>
    <cellStyle name="Heading 1_Historico" xfId="179"/>
    <cellStyle name="Heading 2" xfId="180"/>
    <cellStyle name="Heading 2 2" xfId="181"/>
    <cellStyle name="Heading 2 3" xfId="182"/>
    <cellStyle name="Heading 2_Historico" xfId="183"/>
    <cellStyle name="Heading1" xfId="184"/>
    <cellStyle name="Heading1 2" xfId="185"/>
    <cellStyle name="Heading1 3" xfId="186"/>
    <cellStyle name="Heading1_Historico" xfId="187"/>
    <cellStyle name="Heading2" xfId="188"/>
    <cellStyle name="Heading2 2" xfId="189"/>
    <cellStyle name="Heading2 3" xfId="190"/>
    <cellStyle name="Heading2_Historico" xfId="191"/>
    <cellStyle name="Incorrecto 2" xfId="192"/>
    <cellStyle name="Incorrecto 3" xfId="193"/>
    <cellStyle name="Millares 10" xfId="194"/>
    <cellStyle name="Millares 2" xfId="195"/>
    <cellStyle name="Millares 2 2" xfId="196"/>
    <cellStyle name="Millares 2 3" xfId="197"/>
    <cellStyle name="Millares 2 4" xfId="198"/>
    <cellStyle name="Millares 3" xfId="199"/>
    <cellStyle name="Millares 3 2" xfId="200"/>
    <cellStyle name="Millares 4" xfId="201"/>
    <cellStyle name="Millares 4 2" xfId="202"/>
    <cellStyle name="Millares 4 3" xfId="203"/>
    <cellStyle name="Millares 5" xfId="204"/>
    <cellStyle name="Millares 6" xfId="205"/>
    <cellStyle name="Millares 7" xfId="206"/>
    <cellStyle name="Millares 8" xfId="207"/>
    <cellStyle name="Millares 9" xfId="208"/>
    <cellStyle name="Moneda 2" xfId="209"/>
    <cellStyle name="Moneda 3" xfId="210"/>
    <cellStyle name="Moneta - Modelo2" xfId="211"/>
    <cellStyle name="Moneta - Modelo2 2" xfId="212"/>
    <cellStyle name="Moneta - Modelo5" xfId="213"/>
    <cellStyle name="Moneta - Modelo5 2" xfId="214"/>
    <cellStyle name="Monetario" xfId="215"/>
    <cellStyle name="Monetario 2" xfId="216"/>
    <cellStyle name="Monetario 3" xfId="217"/>
    <cellStyle name="Monetario_Historico" xfId="218"/>
    <cellStyle name="Monetario0" xfId="219"/>
    <cellStyle name="Monetario0 2" xfId="220"/>
    <cellStyle name="Monetario0 3" xfId="221"/>
    <cellStyle name="Monetario0_Historico" xfId="222"/>
    <cellStyle name="Neutral 2" xfId="223"/>
    <cellStyle name="Neutral 3" xfId="224"/>
    <cellStyle name="Normal" xfId="0" builtinId="0"/>
    <cellStyle name="Normal 10" xfId="2"/>
    <cellStyle name="Normal 11" xfId="225"/>
    <cellStyle name="Normal 12" xfId="226"/>
    <cellStyle name="Normal 13" xfId="227"/>
    <cellStyle name="Normal 14" xfId="228"/>
    <cellStyle name="Normal 15" xfId="229"/>
    <cellStyle name="Normal 16" xfId="230"/>
    <cellStyle name="Normal 17" xfId="231"/>
    <cellStyle name="Normal 18" xfId="232"/>
    <cellStyle name="Normal 19" xfId="233"/>
    <cellStyle name="Normal 2" xfId="234"/>
    <cellStyle name="Normal 2 2" xfId="4"/>
    <cellStyle name="Normal 2 2 2" xfId="235"/>
    <cellStyle name="Normal 2 2 3" xfId="236"/>
    <cellStyle name="Normal 2 3" xfId="237"/>
    <cellStyle name="Normal 2 3 2" xfId="238"/>
    <cellStyle name="Normal 2 3 3" xfId="239"/>
    <cellStyle name="Normal 2 4" xfId="240"/>
    <cellStyle name="Normal 2 4 2" xfId="241"/>
    <cellStyle name="Normal 2 5" xfId="3"/>
    <cellStyle name="Normal 2 5 2" xfId="242"/>
    <cellStyle name="Normal 2 5 3" xfId="243"/>
    <cellStyle name="Normal 2_FUT INGRESOS 2010 Y FLS Y TESORERIA FLS AGOSTO 26" xfId="244"/>
    <cellStyle name="Normal 20" xfId="245"/>
    <cellStyle name="Normal 22" xfId="246"/>
    <cellStyle name="Normal 3" xfId="247"/>
    <cellStyle name="Normal 3 2" xfId="248"/>
    <cellStyle name="Normal 3 2 2" xfId="249"/>
    <cellStyle name="Normal 3 3" xfId="250"/>
    <cellStyle name="Normal 3 4" xfId="251"/>
    <cellStyle name="Normal 30" xfId="252"/>
    <cellStyle name="Normal 4" xfId="253"/>
    <cellStyle name="Normal 4 2" xfId="254"/>
    <cellStyle name="Normal 4 3" xfId="255"/>
    <cellStyle name="Normal 4 3 2" xfId="256"/>
    <cellStyle name="Normal 4 3 3" xfId="257"/>
    <cellStyle name="Normal 4 4" xfId="258"/>
    <cellStyle name="Normal 4 5" xfId="259"/>
    <cellStyle name="Normal 5" xfId="260"/>
    <cellStyle name="Normal 6" xfId="261"/>
    <cellStyle name="Normal 6 2" xfId="262"/>
    <cellStyle name="Normal 6 2 2" xfId="263"/>
    <cellStyle name="Normal 6 2 3" xfId="264"/>
    <cellStyle name="Normal 6_Comparativo Mensual Ingresos 2011- 2012 Proyectado a Diciembre" xfId="265"/>
    <cellStyle name="Normal 7" xfId="266"/>
    <cellStyle name="Normal 7 2" xfId="267"/>
    <cellStyle name="Normal 7 3" xfId="268"/>
    <cellStyle name="Normal 8" xfId="269"/>
    <cellStyle name="Normal 9" xfId="270"/>
    <cellStyle name="Normal_Hoja1" xfId="1"/>
    <cellStyle name="Notas 2" xfId="271"/>
    <cellStyle name="Notas 3" xfId="272"/>
    <cellStyle name="Percent" xfId="273"/>
    <cellStyle name="Percent 2" xfId="274"/>
    <cellStyle name="Percent 3" xfId="275"/>
    <cellStyle name="Percent_Historico" xfId="276"/>
    <cellStyle name="Piloto de Datos Ángulo" xfId="277"/>
    <cellStyle name="Piloto de Datos Campo" xfId="278"/>
    <cellStyle name="Piloto de Datos Resultado" xfId="279"/>
    <cellStyle name="Piloto de Datos Título" xfId="280"/>
    <cellStyle name="Piloto de Datos Valor" xfId="281"/>
    <cellStyle name="Porcen - Modelo3" xfId="282"/>
    <cellStyle name="Porcen - Modelo3 2" xfId="283"/>
    <cellStyle name="Porcentaje 2" xfId="284"/>
    <cellStyle name="Porcentaje 3" xfId="285"/>
    <cellStyle name="Porcentaje 4" xfId="286"/>
    <cellStyle name="Porcentaje 4 2" xfId="287"/>
    <cellStyle name="Porcentaje 5" xfId="288"/>
    <cellStyle name="Porcentual 2" xfId="289"/>
    <cellStyle name="Porcentual 2 2" xfId="290"/>
    <cellStyle name="Porcentual 3" xfId="291"/>
    <cellStyle name="Punto" xfId="292"/>
    <cellStyle name="Punto 2" xfId="293"/>
    <cellStyle name="Punto 3" xfId="294"/>
    <cellStyle name="Punto_Historico" xfId="295"/>
    <cellStyle name="Punto0" xfId="296"/>
    <cellStyle name="Punto1 - Modelo1" xfId="297"/>
    <cellStyle name="Punto1 - Modelo1 2" xfId="298"/>
    <cellStyle name="Resumen" xfId="299"/>
    <cellStyle name="Resumen 2" xfId="300"/>
    <cellStyle name="Resumen 3" xfId="301"/>
    <cellStyle name="Resumen_Historico" xfId="302"/>
    <cellStyle name="Salida 2" xfId="303"/>
    <cellStyle name="Salida 3" xfId="304"/>
    <cellStyle name="Text" xfId="305"/>
    <cellStyle name="Text 2" xfId="306"/>
    <cellStyle name="Text 3" xfId="307"/>
    <cellStyle name="Text_Historico" xfId="308"/>
    <cellStyle name="Texto de advertencia 2" xfId="309"/>
    <cellStyle name="Texto de advertencia 3" xfId="310"/>
    <cellStyle name="Texto explicativo 2" xfId="311"/>
    <cellStyle name="Texto explicativo 3" xfId="312"/>
    <cellStyle name="Título 1 2" xfId="313"/>
    <cellStyle name="Título 1 3" xfId="314"/>
    <cellStyle name="Título 2 2" xfId="315"/>
    <cellStyle name="Título 2 3" xfId="316"/>
    <cellStyle name="Título 3 2" xfId="317"/>
    <cellStyle name="Título 3 3" xfId="318"/>
    <cellStyle name="Título 4" xfId="319"/>
    <cellStyle name="Título 5" xfId="320"/>
    <cellStyle name="Total 2" xfId="321"/>
    <cellStyle name="Total 3" xfId="322"/>
    <cellStyle name="ДАТА" xfId="323"/>
    <cellStyle name="ДАТА 2" xfId="324"/>
    <cellStyle name="ДАТА 3" xfId="325"/>
    <cellStyle name="ДАТА_Historico" xfId="326"/>
    <cellStyle name="ДЕНЕЖНЫЙ_BOPENGC" xfId="327"/>
    <cellStyle name="ЗАГОЛОВОК1" xfId="328"/>
    <cellStyle name="ЗАГОЛОВОК1 2" xfId="329"/>
    <cellStyle name="ЗАГОЛОВОК1 3" xfId="330"/>
    <cellStyle name="ЗАГОЛОВОК1_Historico" xfId="331"/>
    <cellStyle name="ЗАГОЛОВОК2" xfId="332"/>
    <cellStyle name="ЗАГОЛОВОК2 2" xfId="333"/>
    <cellStyle name="ЗАГОЛОВОК2 3" xfId="334"/>
    <cellStyle name="ЗАГОЛОВОК2_Historico" xfId="335"/>
    <cellStyle name="ИТОГОВЫЙ" xfId="336"/>
    <cellStyle name="ИТОГОВЫЙ 2" xfId="337"/>
    <cellStyle name="ИТОГОВЫЙ 3" xfId="338"/>
    <cellStyle name="ИТОГОВЫЙ_Historico" xfId="339"/>
    <cellStyle name="Обычный_BOPENGC" xfId="340"/>
    <cellStyle name="ПРОЦЕНТНЫЙ_BOPENGC" xfId="341"/>
    <cellStyle name="ТЕКСТ" xfId="342"/>
    <cellStyle name="ТЕКСТ 2" xfId="343"/>
    <cellStyle name="ТЕКСТ 3" xfId="344"/>
    <cellStyle name="ТЕКСТ_Historico" xfId="345"/>
    <cellStyle name="ФИКСИРОВАННЫЙ" xfId="346"/>
    <cellStyle name="ФИКСИРОВАННЫЙ 2" xfId="347"/>
    <cellStyle name="ФИКСИРОВАННЫЙ 3" xfId="348"/>
    <cellStyle name="ФИКСИРОВАННЫЙ_Historico" xfId="349"/>
    <cellStyle name="ФИНАНСОВЫЙ_BOPENGC" xfId="3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1</xdr:row>
      <xdr:rowOff>0</xdr:rowOff>
    </xdr:from>
    <xdr:to>
      <xdr:col>0</xdr:col>
      <xdr:colOff>619125</xdr:colOff>
      <xdr:row>1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04825" y="161925"/>
          <a:ext cx="1143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rtorres\Mis%20documentos\windows\TEMP\DATOS\EXCEL\PREANT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NDOWS\TEMP\Distribuciones\Conpes%202004\Consejos\Consejos%20comunales\Ejercicios%20Finales\MAGDALEN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PREFCJ1\GOBIERNO\1998\EXCELL\PRESUPUESTO\INGRESOS\vari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NDOWS\TEMP\Distribuciones\Conpes%202004\Consejos\Consejos%20comunales\Ejercicios%20Finales\Pr2201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ecDgp\Flujos\Regional\MODREGI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FUNCIONAM972000sh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s-jcasteblanco\Consejos%20Anticorrupci&#243;n\1_Elabora\Consejos%20Anticorrupci&#243;n\Doc%20Base\Adicionales\Transferencias_Sectores%20x%20Mpios%2094-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PREFCJ1\RESTO\SOCIAL\MODESTS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ec2000go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PREFCJ1\GOBIERNO\windows\TEMP\CUADRO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Cierre97\OPEF%201997%20Cier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rtorres\Configuraci&#243;n%20local\Archivos%20temporales%20de%20Internet\OLK3\Consejos%20comunales\Cifras%20soporte\Educaci&#243;n\COSTOS%20Y%20RECURSOS%20EDUCACION%20BASIC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GOB97\Tesoreria%201997%20Cierre%20ene2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2001\ejecuaasepaoctu2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iego\ECOPETROL\Modelo\Modelo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upuesto\C\WINNT\Profiles\presup.001\Personal\NELSONIV\DATOS\EXCEL\PREANT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PREFCJ1\GOBIERNO\1998\PRESUPUES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so992002\PROFIN\PROGYCON\EJEC\Ejecdisgas\EJECDISYGAS03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972000%20a%20julio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parada\Mis%20documentos\Ren%20Admon%20Publ\BASURA2%2012nov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stel\Nombres%20Datamart\Documents%20and%20Settings\gcastel\Mis%20documentos\Variedades\Afros\Afros%20con%20Dpto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ndows\TEMP\oec7MAR00adicionPPT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gcastel\CONFIG~1\Temp\Directorio%20temporal%201%20para%20Env&#237;o%20datos%20Valle%20del%20Cauca.zip\Refomas%20y%20Tareas\Reforma%20SGP\Ley%20715\Cifras\Variedades\Otros\Varios1\Consejos%20comunales\MET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rreno\c\WINDOWS\TEMP\PROYECTO\972000%20a%20julio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PREFCJ1\GOBIERNO\CARLOSJ\PRES9194\PAGOS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PREFCJ1\GOBIERNO\modgobi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PREFCJ1\GOBIERNO\1999\Excell\PRESUPUESTO\24jul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ECDGP\Flujos\Gobierno\modgobie%20CHEQUE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PREFCJ1\CARBOCOL\MODCARB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PREFCJ1\CAFE\MODCAF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No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áfico1"/>
      <sheetName val="% pib"/>
      <sheetName val="ASIG"/>
      <sheetName val="Crec ASIG"/>
      <sheetName val="Crec"/>
      <sheetName val="PER CAPITA"/>
      <sheetName val="P ca"/>
      <sheetName val="P po"/>
      <sheetName val="SGP 2003"/>
      <sheetName val="PERIODO"/>
      <sheetName val="2003 N"/>
      <sheetName val="03."/>
      <sheetName val="03"/>
      <sheetName val="SGP 03"/>
      <sheetName val="EF_SAL"/>
      <sheetName val="01-03"/>
      <sheetName val="DATOS"/>
      <sheetName val="Hoja3"/>
      <sheetName val="POB"/>
      <sheetName val="Hoja5"/>
      <sheetName val="POBLACIÓN"/>
      <sheetName val="Hoja4"/>
      <sheetName val="03-06"/>
      <sheetName val="D7_Icfes 02"/>
      <sheetName val="D8_MS"/>
      <sheetName val="D8_1_Bajo"/>
      <sheetName val="D9_Saber 97-99"/>
      <sheetName val="20 Magdale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3">
          <cell r="B3" t="str">
            <v>ANTIOQUIA</v>
          </cell>
          <cell r="C3">
            <v>146577967662</v>
          </cell>
          <cell r="D3">
            <v>28829002685</v>
          </cell>
          <cell r="E3">
            <v>16810213799</v>
          </cell>
          <cell r="F3">
            <v>6660856530</v>
          </cell>
          <cell r="G3">
            <v>1161400885</v>
          </cell>
          <cell r="H3">
            <v>0</v>
          </cell>
          <cell r="I3">
            <v>0</v>
          </cell>
          <cell r="J3">
            <v>0</v>
          </cell>
          <cell r="K3">
            <v>15542331209.41</v>
          </cell>
          <cell r="L3">
            <v>2653568743.0700002</v>
          </cell>
          <cell r="M3">
            <v>1137243747.03</v>
          </cell>
          <cell r="N3">
            <v>18574981201.489998</v>
          </cell>
          <cell r="O3" t="str">
            <v>MEDELLIN</v>
          </cell>
        </row>
        <row r="4">
          <cell r="B4" t="str">
            <v>ATLANTICO</v>
          </cell>
          <cell r="C4">
            <v>84159041136</v>
          </cell>
          <cell r="D4">
            <v>22399705766</v>
          </cell>
          <cell r="E4">
            <v>24988004961</v>
          </cell>
          <cell r="F4">
            <v>4633276047</v>
          </cell>
          <cell r="G4">
            <v>842195327</v>
          </cell>
          <cell r="H4">
            <v>0</v>
          </cell>
          <cell r="I4">
            <v>46977757</v>
          </cell>
          <cell r="J4">
            <v>0</v>
          </cell>
          <cell r="K4">
            <v>11270594749.67</v>
          </cell>
          <cell r="L4">
            <v>1924247884.0900002</v>
          </cell>
          <cell r="M4">
            <v>824677664.61000001</v>
          </cell>
          <cell r="N4">
            <v>13469735188.629999</v>
          </cell>
          <cell r="O4" t="str">
            <v>BARRANQUILLA</v>
          </cell>
        </row>
        <row r="5">
          <cell r="B5" t="str">
            <v>BOGOTA</v>
          </cell>
          <cell r="C5">
            <v>456123269824</v>
          </cell>
          <cell r="D5">
            <v>141918774311</v>
          </cell>
          <cell r="E5">
            <v>91841604376</v>
          </cell>
          <cell r="F5">
            <v>28222097403</v>
          </cell>
          <cell r="G5">
            <v>3782173445</v>
          </cell>
          <cell r="H5">
            <v>0</v>
          </cell>
          <cell r="I5">
            <v>0</v>
          </cell>
        </row>
        <row r="6">
          <cell r="B6" t="str">
            <v>BOLIVAR</v>
          </cell>
          <cell r="C6">
            <v>83180589543</v>
          </cell>
          <cell r="D6">
            <v>20774253678</v>
          </cell>
          <cell r="E6">
            <v>23322758044</v>
          </cell>
          <cell r="F6">
            <v>3671571903</v>
          </cell>
          <cell r="G6">
            <v>615781803</v>
          </cell>
          <cell r="H6">
            <v>0</v>
          </cell>
          <cell r="I6">
            <v>0</v>
          </cell>
          <cell r="J6">
            <v>0</v>
          </cell>
          <cell r="K6">
            <v>8240638397.6299992</v>
          </cell>
          <cell r="L6">
            <v>1406938263.0100002</v>
          </cell>
          <cell r="M6">
            <v>602973541.28999996</v>
          </cell>
          <cell r="N6">
            <v>9848567841.0699997</v>
          </cell>
          <cell r="O6" t="str">
            <v>CARTAGENA</v>
          </cell>
        </row>
        <row r="7">
          <cell r="B7" t="str">
            <v>BOYACA</v>
          </cell>
          <cell r="C7">
            <v>21568281852</v>
          </cell>
          <cell r="D7">
            <v>2468125434</v>
          </cell>
          <cell r="E7">
            <v>0</v>
          </cell>
          <cell r="F7">
            <v>357128066</v>
          </cell>
          <cell r="G7">
            <v>83770818</v>
          </cell>
          <cell r="H7">
            <v>0</v>
          </cell>
          <cell r="I7">
            <v>0</v>
          </cell>
          <cell r="J7">
            <v>0</v>
          </cell>
          <cell r="K7">
            <v>1121054594.1799998</v>
          </cell>
          <cell r="L7">
            <v>191399564.86000001</v>
          </cell>
          <cell r="M7">
            <v>82028384.939999998</v>
          </cell>
          <cell r="N7">
            <v>1339796954.02</v>
          </cell>
          <cell r="O7" t="str">
            <v>TUNJA</v>
          </cell>
        </row>
        <row r="8">
          <cell r="B8" t="str">
            <v>CALDAS</v>
          </cell>
          <cell r="C8">
            <v>56985285191</v>
          </cell>
          <cell r="D8">
            <v>6412715881</v>
          </cell>
          <cell r="E8">
            <v>3107794932</v>
          </cell>
          <cell r="F8">
            <v>910741585</v>
          </cell>
          <cell r="G8">
            <v>242227470</v>
          </cell>
          <cell r="H8">
            <v>0</v>
          </cell>
          <cell r="I8">
            <v>0</v>
          </cell>
          <cell r="J8">
            <v>0</v>
          </cell>
          <cell r="K8">
            <v>3241584898.71</v>
          </cell>
          <cell r="L8">
            <v>553441324.17000008</v>
          </cell>
          <cell r="M8">
            <v>237189138.92999998</v>
          </cell>
          <cell r="N8">
            <v>3874089269.1900001</v>
          </cell>
          <cell r="O8" t="str">
            <v>MANIZALES</v>
          </cell>
        </row>
        <row r="9">
          <cell r="B9" t="str">
            <v>CAQUETA</v>
          </cell>
          <cell r="C9">
            <v>24416070990</v>
          </cell>
          <cell r="D9">
            <v>3238340247</v>
          </cell>
          <cell r="E9">
            <v>0</v>
          </cell>
          <cell r="F9">
            <v>553914866</v>
          </cell>
          <cell r="G9">
            <v>103791298</v>
          </cell>
          <cell r="H9">
            <v>10680584</v>
          </cell>
          <cell r="I9">
            <v>0</v>
          </cell>
          <cell r="J9">
            <v>948569428.80000007</v>
          </cell>
          <cell r="K9">
            <v>1000063197.7919998</v>
          </cell>
          <cell r="L9">
            <v>170742497.18400002</v>
          </cell>
          <cell r="M9">
            <v>73175355.93599999</v>
          </cell>
          <cell r="N9">
            <v>1195197480.2879999</v>
          </cell>
          <cell r="O9" t="str">
            <v>FLORENCIA</v>
          </cell>
        </row>
        <row r="10">
          <cell r="B10" t="str">
            <v>CAUCA</v>
          </cell>
          <cell r="C10">
            <v>32141440277</v>
          </cell>
          <cell r="D10">
            <v>5548611078</v>
          </cell>
          <cell r="E10">
            <v>0</v>
          </cell>
          <cell r="F10">
            <v>579419703</v>
          </cell>
          <cell r="G10">
            <v>152856060</v>
          </cell>
          <cell r="H10">
            <v>207149486</v>
          </cell>
          <cell r="I10">
            <v>0</v>
          </cell>
          <cell r="J10">
            <v>0</v>
          </cell>
          <cell r="K10">
            <v>2045580933.8999999</v>
          </cell>
          <cell r="L10">
            <v>349245525.30000001</v>
          </cell>
          <cell r="M10">
            <v>149676653.69999999</v>
          </cell>
          <cell r="N10">
            <v>2444718677.0999999</v>
          </cell>
          <cell r="O10" t="str">
            <v>POPAYAN</v>
          </cell>
        </row>
        <row r="11">
          <cell r="B11" t="str">
            <v>CESAR</v>
          </cell>
          <cell r="C11">
            <v>37623034593</v>
          </cell>
          <cell r="D11">
            <v>10438394164</v>
          </cell>
          <cell r="E11">
            <v>3382984100</v>
          </cell>
          <cell r="F11">
            <v>1533569096</v>
          </cell>
          <cell r="G11">
            <v>254199217</v>
          </cell>
          <cell r="H11">
            <v>1283554935</v>
          </cell>
          <cell r="I11">
            <v>0</v>
          </cell>
          <cell r="J11">
            <v>0</v>
          </cell>
          <cell r="K11">
            <v>3401795607.7799997</v>
          </cell>
          <cell r="L11">
            <v>580794372.06000006</v>
          </cell>
          <cell r="M11">
            <v>248911873.73999998</v>
          </cell>
          <cell r="N11">
            <v>4065560604.4200001</v>
          </cell>
          <cell r="O11" t="str">
            <v>VALLEDUPAR</v>
          </cell>
        </row>
        <row r="12">
          <cell r="B12" t="str">
            <v>CORDOBA</v>
          </cell>
          <cell r="C12">
            <v>38527833968</v>
          </cell>
          <cell r="D12">
            <v>9212158916</v>
          </cell>
          <cell r="E12">
            <v>0</v>
          </cell>
          <cell r="F12">
            <v>714809906</v>
          </cell>
          <cell r="G12">
            <v>251827739</v>
          </cell>
          <cell r="H12">
            <v>0</v>
          </cell>
          <cell r="I12">
            <v>0</v>
          </cell>
          <cell r="J12">
            <v>0</v>
          </cell>
          <cell r="K12">
            <v>3370059529.0799999</v>
          </cell>
          <cell r="L12">
            <v>575376017.16000009</v>
          </cell>
          <cell r="M12">
            <v>246589721.63999999</v>
          </cell>
          <cell r="N12">
            <v>4027632120.1199999</v>
          </cell>
          <cell r="O12" t="str">
            <v>MONTERIA</v>
          </cell>
        </row>
        <row r="13">
          <cell r="B13" t="str">
            <v>CHOCO</v>
          </cell>
          <cell r="C13">
            <v>1271888919</v>
          </cell>
          <cell r="D13">
            <v>4142068068</v>
          </cell>
          <cell r="E13">
            <v>1417187743</v>
          </cell>
          <cell r="F13">
            <v>685780949</v>
          </cell>
          <cell r="G13">
            <v>115025206</v>
          </cell>
          <cell r="H13">
            <v>218368586</v>
          </cell>
          <cell r="I13">
            <v>0</v>
          </cell>
          <cell r="J13">
            <v>1051238360.4800001</v>
          </cell>
          <cell r="K13">
            <v>1108305585.7632</v>
          </cell>
          <cell r="L13">
            <v>189222904.88640001</v>
          </cell>
          <cell r="M13">
            <v>81095530.665600002</v>
          </cell>
          <cell r="N13">
            <v>1324560334.2047999</v>
          </cell>
          <cell r="O13" t="str">
            <v>QUIBDO</v>
          </cell>
        </row>
        <row r="14">
          <cell r="B14" t="str">
            <v>HUILA</v>
          </cell>
          <cell r="C14">
            <v>45268639338</v>
          </cell>
          <cell r="D14">
            <v>7018308140</v>
          </cell>
          <cell r="E14">
            <v>3223694943</v>
          </cell>
          <cell r="F14">
            <v>1305479443</v>
          </cell>
          <cell r="G14">
            <v>231705710</v>
          </cell>
          <cell r="H14">
            <v>11308854</v>
          </cell>
          <cell r="I14">
            <v>93955522</v>
          </cell>
          <cell r="J14">
            <v>0</v>
          </cell>
          <cell r="K14">
            <v>3100778493.3399997</v>
          </cell>
          <cell r="L14">
            <v>529401206.18000007</v>
          </cell>
          <cell r="M14">
            <v>226886231.22</v>
          </cell>
          <cell r="N14">
            <v>3705808443.2599998</v>
          </cell>
          <cell r="O14" t="str">
            <v>NEIVA</v>
          </cell>
        </row>
        <row r="15">
          <cell r="B15" t="str">
            <v>GUAJIRA</v>
          </cell>
          <cell r="C15">
            <v>720612358</v>
          </cell>
          <cell r="D15">
            <v>4605216074</v>
          </cell>
          <cell r="E15">
            <v>0</v>
          </cell>
          <cell r="F15">
            <v>481245890</v>
          </cell>
          <cell r="G15">
            <v>109351448</v>
          </cell>
          <cell r="H15">
            <v>383424004</v>
          </cell>
          <cell r="I15">
            <v>0</v>
          </cell>
          <cell r="J15">
            <v>999384752.80000007</v>
          </cell>
          <cell r="K15">
            <v>1053637067.9519999</v>
          </cell>
          <cell r="L15">
            <v>179889255.50400001</v>
          </cell>
          <cell r="M15">
            <v>77095395.215999991</v>
          </cell>
          <cell r="N15">
            <v>1259224788.5279999</v>
          </cell>
          <cell r="O15" t="str">
            <v>RIOHACHA</v>
          </cell>
        </row>
        <row r="16">
          <cell r="B16" t="str">
            <v>MAGDALENA</v>
          </cell>
          <cell r="C16">
            <v>39959453680</v>
          </cell>
          <cell r="D16">
            <v>9157438775</v>
          </cell>
          <cell r="E16">
            <v>9609051890</v>
          </cell>
          <cell r="F16">
            <v>1566931203</v>
          </cell>
          <cell r="G16">
            <v>269740455</v>
          </cell>
          <cell r="H16">
            <v>171876631</v>
          </cell>
          <cell r="I16">
            <v>0</v>
          </cell>
          <cell r="J16">
            <v>0</v>
          </cell>
          <cell r="K16">
            <v>3609774663.6799998</v>
          </cell>
          <cell r="L16">
            <v>616302991.36000001</v>
          </cell>
          <cell r="M16">
            <v>264129853.44</v>
          </cell>
          <cell r="N16">
            <v>4314120939.5199995</v>
          </cell>
          <cell r="O16" t="str">
            <v>SANTA MARTA</v>
          </cell>
        </row>
        <row r="17">
          <cell r="B17" t="str">
            <v>META</v>
          </cell>
          <cell r="C17">
            <v>37002230743</v>
          </cell>
          <cell r="D17">
            <v>6367872065</v>
          </cell>
          <cell r="E17">
            <v>2562426658</v>
          </cell>
          <cell r="F17">
            <v>1257779595</v>
          </cell>
          <cell r="G17">
            <v>228649576</v>
          </cell>
          <cell r="H17">
            <v>0</v>
          </cell>
          <cell r="I17">
            <v>0</v>
          </cell>
          <cell r="J17">
            <v>0</v>
          </cell>
          <cell r="K17">
            <v>3059880082.3199997</v>
          </cell>
          <cell r="L17">
            <v>522418550.64000005</v>
          </cell>
          <cell r="M17">
            <v>223893664.56</v>
          </cell>
          <cell r="N17">
            <v>3656929854.48</v>
          </cell>
          <cell r="O17" t="str">
            <v>VILLAVICENCIO</v>
          </cell>
        </row>
        <row r="18">
          <cell r="B18" t="str">
            <v>NARIÑO</v>
          </cell>
          <cell r="C18">
            <v>56647800998</v>
          </cell>
          <cell r="D18">
            <v>12938003305</v>
          </cell>
          <cell r="E18">
            <v>3843211975</v>
          </cell>
          <cell r="F18">
            <v>1092760074</v>
          </cell>
          <cell r="G18">
            <v>259738296</v>
          </cell>
          <cell r="H18">
            <v>0</v>
          </cell>
          <cell r="I18">
            <v>0</v>
          </cell>
          <cell r="J18">
            <v>0</v>
          </cell>
          <cell r="K18">
            <v>3475921778.77</v>
          </cell>
          <cell r="L18">
            <v>593450059.79000008</v>
          </cell>
          <cell r="M18">
            <v>254335739.91</v>
          </cell>
          <cell r="N18">
            <v>4154150418.5299997</v>
          </cell>
          <cell r="O18" t="str">
            <v>PASTO</v>
          </cell>
        </row>
        <row r="19">
          <cell r="B19" t="str">
            <v>NORTE DE SANTANDER</v>
          </cell>
          <cell r="C19">
            <v>44920884217</v>
          </cell>
          <cell r="D19">
            <v>12586094807</v>
          </cell>
          <cell r="E19">
            <v>7828107741</v>
          </cell>
          <cell r="F19">
            <v>2463430722</v>
          </cell>
          <cell r="G19">
            <v>452308649</v>
          </cell>
          <cell r="H19">
            <v>0</v>
          </cell>
          <cell r="I19">
            <v>0</v>
          </cell>
          <cell r="J19">
            <v>0</v>
          </cell>
          <cell r="K19">
            <v>6052975265.8699999</v>
          </cell>
          <cell r="L19">
            <v>1033434801.4900001</v>
          </cell>
          <cell r="M19">
            <v>442900629.20999998</v>
          </cell>
          <cell r="N19">
            <v>7234043610.4300003</v>
          </cell>
          <cell r="O19" t="str">
            <v>CUCUTA</v>
          </cell>
        </row>
        <row r="20">
          <cell r="B20" t="str">
            <v>QUINDIO</v>
          </cell>
          <cell r="C20">
            <v>33106726383</v>
          </cell>
          <cell r="D20">
            <v>9788472691</v>
          </cell>
          <cell r="E20">
            <v>2489625709</v>
          </cell>
          <cell r="F20">
            <v>1010717377</v>
          </cell>
          <cell r="G20">
            <v>195296756</v>
          </cell>
          <cell r="H20">
            <v>0</v>
          </cell>
          <cell r="I20">
            <v>0</v>
          </cell>
          <cell r="J20">
            <v>0</v>
          </cell>
          <cell r="K20">
            <v>2613539305.9200001</v>
          </cell>
          <cell r="L20">
            <v>446214027.84000003</v>
          </cell>
          <cell r="M20">
            <v>191234583.35999998</v>
          </cell>
          <cell r="N20">
            <v>3123498194.8800001</v>
          </cell>
          <cell r="O20" t="str">
            <v>ARMENIA</v>
          </cell>
        </row>
        <row r="21">
          <cell r="B21" t="str">
            <v>RISARALDA</v>
          </cell>
          <cell r="C21">
            <v>48108898913</v>
          </cell>
          <cell r="D21">
            <v>10264466392</v>
          </cell>
          <cell r="E21">
            <v>4444824925</v>
          </cell>
          <cell r="F21">
            <v>1822600514</v>
          </cell>
          <cell r="G21">
            <v>315239262</v>
          </cell>
          <cell r="H21">
            <v>0</v>
          </cell>
          <cell r="I21">
            <v>0</v>
          </cell>
          <cell r="J21">
            <v>0</v>
          </cell>
          <cell r="K21">
            <v>4218657898.6899996</v>
          </cell>
          <cell r="L21">
            <v>720258665.63000011</v>
          </cell>
          <cell r="M21">
            <v>308682285.26999998</v>
          </cell>
          <cell r="N21">
            <v>5041810659.4099998</v>
          </cell>
          <cell r="O21" t="str">
            <v>PEREIRA</v>
          </cell>
        </row>
        <row r="22">
          <cell r="B22" t="str">
            <v>SANTANDER</v>
          </cell>
          <cell r="C22">
            <v>55218734398</v>
          </cell>
          <cell r="D22">
            <v>8268578464</v>
          </cell>
          <cell r="E22">
            <v>3476445438</v>
          </cell>
          <cell r="F22">
            <v>1813723242</v>
          </cell>
          <cell r="G22">
            <v>333041719</v>
          </cell>
          <cell r="H22">
            <v>0</v>
          </cell>
          <cell r="I22">
            <v>0</v>
          </cell>
          <cell r="J22">
            <v>0</v>
          </cell>
          <cell r="K22">
            <v>4456897494.9499998</v>
          </cell>
          <cell r="L22">
            <v>760933718.6500001</v>
          </cell>
          <cell r="M22">
            <v>326114450.84999996</v>
          </cell>
          <cell r="N22">
            <v>5326536030.5500002</v>
          </cell>
          <cell r="O22" t="str">
            <v>BUCARAMANGA</v>
          </cell>
        </row>
        <row r="23">
          <cell r="B23" t="str">
            <v>SUCRE</v>
          </cell>
          <cell r="C23">
            <v>18715775681</v>
          </cell>
          <cell r="D23">
            <v>6506420000</v>
          </cell>
          <cell r="E23">
            <v>2942263193</v>
          </cell>
          <cell r="F23">
            <v>908755396</v>
          </cell>
          <cell r="G23">
            <v>184310989</v>
          </cell>
          <cell r="H23">
            <v>130231327</v>
          </cell>
          <cell r="I23">
            <v>0</v>
          </cell>
          <cell r="J23">
            <v>1684454990.1200001</v>
          </cell>
          <cell r="K23">
            <v>1775896832.4408</v>
          </cell>
          <cell r="L23">
            <v>303201898.22160006</v>
          </cell>
          <cell r="M23">
            <v>129943670.6664</v>
          </cell>
          <cell r="N23">
            <v>2122413287.5511999</v>
          </cell>
          <cell r="O23" t="str">
            <v>SINCELEJO</v>
          </cell>
        </row>
        <row r="24">
          <cell r="B24" t="str">
            <v xml:space="preserve">TOLIMA </v>
          </cell>
          <cell r="C24">
            <v>45219146584</v>
          </cell>
          <cell r="D24">
            <v>7652503621</v>
          </cell>
          <cell r="E24">
            <v>4128912157</v>
          </cell>
          <cell r="F24">
            <v>1640903484</v>
          </cell>
          <cell r="G24">
            <v>295485342</v>
          </cell>
          <cell r="H24">
            <v>0</v>
          </cell>
          <cell r="I24">
            <v>0</v>
          </cell>
          <cell r="J24">
            <v>0</v>
          </cell>
          <cell r="K24">
            <v>3954303039.1899996</v>
          </cell>
          <cell r="L24">
            <v>675124909.13000011</v>
          </cell>
          <cell r="M24">
            <v>289339246.76999998</v>
          </cell>
          <cell r="N24">
            <v>4725874363.9099998</v>
          </cell>
          <cell r="O24" t="str">
            <v>IBAGUE</v>
          </cell>
        </row>
        <row r="25">
          <cell r="B25" t="str">
            <v>VALLE DEL CAUCA</v>
          </cell>
          <cell r="C25">
            <v>84907273388</v>
          </cell>
          <cell r="D25">
            <v>34045225298</v>
          </cell>
          <cell r="E25">
            <v>23072323610</v>
          </cell>
          <cell r="F25">
            <v>8256567383</v>
          </cell>
          <cell r="G25">
            <v>1347943880</v>
          </cell>
          <cell r="H25">
            <v>0</v>
          </cell>
          <cell r="I25">
            <v>0</v>
          </cell>
          <cell r="J25">
            <v>0</v>
          </cell>
          <cell r="K25">
            <v>18038724179.629997</v>
          </cell>
          <cell r="L25">
            <v>3079782177.0100002</v>
          </cell>
          <cell r="M25">
            <v>1319906647.29</v>
          </cell>
          <cell r="N25">
            <v>21558475239.07</v>
          </cell>
          <cell r="O25" t="str">
            <v>CALI</v>
          </cell>
        </row>
        <row r="26">
          <cell r="B26" t="str">
            <v>ARAUCA</v>
          </cell>
          <cell r="C26">
            <v>542605477</v>
          </cell>
          <cell r="D26">
            <v>2542550015</v>
          </cell>
          <cell r="E26">
            <v>0</v>
          </cell>
          <cell r="F26">
            <v>411971319</v>
          </cell>
          <cell r="G26">
            <v>71998918</v>
          </cell>
          <cell r="H26">
            <v>40478517</v>
          </cell>
          <cell r="I26">
            <v>0</v>
          </cell>
          <cell r="J26">
            <v>658012514.04000008</v>
          </cell>
          <cell r="K26">
            <v>693733193.37360001</v>
          </cell>
          <cell r="L26">
            <v>118442252.52720001</v>
          </cell>
          <cell r="M26">
            <v>50760965.368799999</v>
          </cell>
          <cell r="N26">
            <v>829095767.6904</v>
          </cell>
          <cell r="O26" t="str">
            <v>ARAUCA</v>
          </cell>
        </row>
        <row r="27">
          <cell r="B27" t="str">
            <v>CASANARE</v>
          </cell>
          <cell r="C27">
            <v>513807529</v>
          </cell>
          <cell r="D27">
            <v>3171860934</v>
          </cell>
          <cell r="E27">
            <v>0</v>
          </cell>
          <cell r="F27">
            <v>387887825</v>
          </cell>
          <cell r="G27">
            <v>104426596</v>
          </cell>
          <cell r="H27">
            <v>0</v>
          </cell>
          <cell r="I27">
            <v>0</v>
          </cell>
          <cell r="J27">
            <v>954375544.08000004</v>
          </cell>
          <cell r="K27">
            <v>1006184502.1872</v>
          </cell>
          <cell r="L27">
            <v>171787597.93440002</v>
          </cell>
          <cell r="M27">
            <v>73623256.257599995</v>
          </cell>
          <cell r="N27">
            <v>1202513185.5408001</v>
          </cell>
          <cell r="O27" t="str">
            <v>YOPAL</v>
          </cell>
        </row>
        <row r="28">
          <cell r="B28" t="str">
            <v>PUTUMAYO</v>
          </cell>
          <cell r="C28">
            <v>220058799</v>
          </cell>
          <cell r="D28">
            <v>1811283769</v>
          </cell>
          <cell r="E28">
            <v>0</v>
          </cell>
          <cell r="F28">
            <v>182641981</v>
          </cell>
          <cell r="G28">
            <v>57732922</v>
          </cell>
          <cell r="H28">
            <v>262706475</v>
          </cell>
          <cell r="I28">
            <v>0</v>
          </cell>
          <cell r="J28">
            <v>527632719.32000005</v>
          </cell>
          <cell r="K28">
            <v>556275638.36879992</v>
          </cell>
          <cell r="L28">
            <v>94973889.477599993</v>
          </cell>
          <cell r="M28">
            <v>40703095.490399994</v>
          </cell>
          <cell r="N28">
            <v>664817226.34319985</v>
          </cell>
          <cell r="O28" t="str">
            <v>MOCOA</v>
          </cell>
        </row>
        <row r="29">
          <cell r="B29" t="str">
            <v>SAN ANDRES</v>
          </cell>
        </row>
        <row r="30">
          <cell r="B30" t="str">
            <v>AMAZONAS</v>
          </cell>
          <cell r="C30">
            <v>415923815</v>
          </cell>
          <cell r="D30">
            <v>1739709510</v>
          </cell>
          <cell r="E30">
            <v>0</v>
          </cell>
          <cell r="F30">
            <v>349955695</v>
          </cell>
          <cell r="G30">
            <v>64483737</v>
          </cell>
          <cell r="H30">
            <v>319430251</v>
          </cell>
          <cell r="I30">
            <v>0</v>
          </cell>
          <cell r="J30">
            <v>589329767.32000005</v>
          </cell>
          <cell r="K30">
            <v>621321954.68879986</v>
          </cell>
          <cell r="L30">
            <v>106079358.11759999</v>
          </cell>
          <cell r="M30">
            <v>45462582.050399996</v>
          </cell>
          <cell r="N30">
            <v>742555506.82319987</v>
          </cell>
          <cell r="O30" t="str">
            <v>LETICIA</v>
          </cell>
        </row>
        <row r="31">
          <cell r="B31" t="str">
            <v>GUAINIA</v>
          </cell>
          <cell r="C31">
            <v>471931032</v>
          </cell>
          <cell r="D31">
            <v>1497785961</v>
          </cell>
          <cell r="E31">
            <v>0</v>
          </cell>
          <cell r="F31">
            <v>441149817</v>
          </cell>
          <cell r="G31">
            <v>63883324</v>
          </cell>
          <cell r="H31">
            <v>552697804</v>
          </cell>
          <cell r="I31">
            <v>0</v>
          </cell>
          <cell r="J31">
            <v>583842474.88000011</v>
          </cell>
          <cell r="K31">
            <v>615536780.65919995</v>
          </cell>
          <cell r="L31">
            <v>105091645.47840001</v>
          </cell>
          <cell r="M31">
            <v>45039276.633599997</v>
          </cell>
          <cell r="N31">
            <v>735641518.34879994</v>
          </cell>
          <cell r="O31" t="str">
            <v>INIRIDA</v>
          </cell>
        </row>
        <row r="32">
          <cell r="B32" t="str">
            <v>GUAVIARE</v>
          </cell>
          <cell r="C32">
            <v>805021474</v>
          </cell>
          <cell r="D32">
            <v>2744380167</v>
          </cell>
          <cell r="E32">
            <v>0</v>
          </cell>
          <cell r="F32">
            <v>621143966</v>
          </cell>
          <cell r="G32">
            <v>80677825</v>
          </cell>
          <cell r="H32">
            <v>239011734</v>
          </cell>
          <cell r="I32">
            <v>0</v>
          </cell>
          <cell r="J32">
            <v>737330782.44000006</v>
          </cell>
          <cell r="K32">
            <v>777357310.62959993</v>
          </cell>
          <cell r="L32">
            <v>132719540.8392</v>
          </cell>
          <cell r="M32">
            <v>56879803.216799997</v>
          </cell>
          <cell r="N32">
            <v>929036785.8743999</v>
          </cell>
          <cell r="O32" t="str">
            <v>SAN JOSE DEL GUAVIAR</v>
          </cell>
        </row>
        <row r="33">
          <cell r="B33" t="str">
            <v>VAUPES</v>
          </cell>
          <cell r="C33">
            <v>490133031</v>
          </cell>
          <cell r="D33">
            <v>1643201917</v>
          </cell>
          <cell r="E33">
            <v>0</v>
          </cell>
          <cell r="F33">
            <v>402271830</v>
          </cell>
          <cell r="G33">
            <v>53162041</v>
          </cell>
          <cell r="H33">
            <v>1216509587</v>
          </cell>
          <cell r="I33">
            <v>0</v>
          </cell>
          <cell r="J33">
            <v>485858524.76000005</v>
          </cell>
          <cell r="K33">
            <v>512233701.81839997</v>
          </cell>
          <cell r="L33">
            <v>87454534.456800014</v>
          </cell>
          <cell r="M33">
            <v>37480514.767200001</v>
          </cell>
          <cell r="N33">
            <v>612181741.19760001</v>
          </cell>
          <cell r="O33" t="str">
            <v>MITU</v>
          </cell>
        </row>
        <row r="34">
          <cell r="B34" t="str">
            <v>VICHADA</v>
          </cell>
          <cell r="C34">
            <v>221097330</v>
          </cell>
          <cell r="D34">
            <v>868530330</v>
          </cell>
          <cell r="E34">
            <v>0</v>
          </cell>
          <cell r="F34">
            <v>328184345</v>
          </cell>
          <cell r="G34">
            <v>36262509</v>
          </cell>
          <cell r="H34">
            <v>129782564</v>
          </cell>
          <cell r="I34">
            <v>0</v>
          </cell>
          <cell r="J34">
            <v>331410326.52000004</v>
          </cell>
          <cell r="K34">
            <v>349401172.8168</v>
          </cell>
          <cell r="L34">
            <v>59653858.773600005</v>
          </cell>
          <cell r="M34">
            <v>25565939.474399999</v>
          </cell>
          <cell r="N34">
            <v>417577011.4152</v>
          </cell>
          <cell r="O34" t="str">
            <v>PUERTO CARRENO</v>
          </cell>
        </row>
        <row r="39">
          <cell r="B39" t="str">
            <v>ANTIOQUIA</v>
          </cell>
          <cell r="C39">
            <v>79267064547</v>
          </cell>
          <cell r="D39">
            <v>109933322400</v>
          </cell>
          <cell r="E39">
            <v>49468571276</v>
          </cell>
          <cell r="F39">
            <v>14433086854</v>
          </cell>
          <cell r="G39">
            <v>5530701195</v>
          </cell>
          <cell r="H39">
            <v>1136360329</v>
          </cell>
          <cell r="I39">
            <v>704666417</v>
          </cell>
          <cell r="J39">
            <v>44764597399.200005</v>
          </cell>
          <cell r="K39">
            <v>55660570785.937988</v>
          </cell>
          <cell r="L39">
            <v>9503024280.5259972</v>
          </cell>
          <cell r="M39">
            <v>4072724691.6540027</v>
          </cell>
          <cell r="N39">
            <v>66521169963.682014</v>
          </cell>
        </row>
        <row r="40">
          <cell r="B40" t="str">
            <v>ATLANTICO</v>
          </cell>
          <cell r="C40">
            <v>24074055744</v>
          </cell>
          <cell r="D40">
            <v>29665613381</v>
          </cell>
          <cell r="E40">
            <v>13080280414</v>
          </cell>
          <cell r="F40">
            <v>3147953348</v>
          </cell>
          <cell r="G40">
            <v>1119371540</v>
          </cell>
          <cell r="H40">
            <v>0</v>
          </cell>
          <cell r="I40">
            <v>298644340</v>
          </cell>
          <cell r="J40">
            <v>8052953883.5200005</v>
          </cell>
          <cell r="K40">
            <v>11678166629.4168</v>
          </cell>
          <cell r="L40">
            <v>1993833326.9736001</v>
          </cell>
          <cell r="M40">
            <v>854499997.2744</v>
          </cell>
          <cell r="N40">
            <v>13956833288.815199</v>
          </cell>
        </row>
        <row r="41">
          <cell r="B41" t="str">
            <v>BOGOTA</v>
          </cell>
        </row>
        <row r="42">
          <cell r="B42" t="str">
            <v>BOLIVAR</v>
          </cell>
          <cell r="C42">
            <v>18875285124</v>
          </cell>
          <cell r="D42">
            <v>46786759448</v>
          </cell>
          <cell r="E42">
            <v>16211934856</v>
          </cell>
          <cell r="F42">
            <v>5139235603</v>
          </cell>
          <cell r="G42">
            <v>2411604855</v>
          </cell>
          <cell r="H42">
            <v>0</v>
          </cell>
          <cell r="I42">
            <v>2385799155</v>
          </cell>
          <cell r="J42">
            <v>21455919877</v>
          </cell>
          <cell r="K42">
            <v>23476133634.430004</v>
          </cell>
          <cell r="L42">
            <v>4008120376.6100011</v>
          </cell>
          <cell r="M42">
            <v>1717765875.6899998</v>
          </cell>
          <cell r="N42">
            <v>28056842636.27</v>
          </cell>
        </row>
        <row r="43">
          <cell r="B43" t="str">
            <v>BOYACA</v>
          </cell>
          <cell r="C43">
            <v>35220532388</v>
          </cell>
          <cell r="D43">
            <v>56869781879</v>
          </cell>
          <cell r="E43">
            <v>465189624</v>
          </cell>
          <cell r="F43">
            <v>4150725212</v>
          </cell>
          <cell r="G43">
            <v>4288681770</v>
          </cell>
          <cell r="H43">
            <v>246012452</v>
          </cell>
          <cell r="I43">
            <v>201333262</v>
          </cell>
          <cell r="J43">
            <v>39195120446.439995</v>
          </cell>
          <cell r="K43">
            <v>41322855556.38961</v>
          </cell>
          <cell r="L43">
            <v>7055121680.3592024</v>
          </cell>
          <cell r="M43">
            <v>3023623577.2967987</v>
          </cell>
          <cell r="N43">
            <v>49385851762.514412</v>
          </cell>
        </row>
        <row r="44">
          <cell r="B44" t="str">
            <v>CALDAS</v>
          </cell>
          <cell r="C44">
            <v>5567690446</v>
          </cell>
          <cell r="D44">
            <v>23953958958</v>
          </cell>
          <cell r="E44">
            <v>8496511796</v>
          </cell>
          <cell r="F44">
            <v>2253276503</v>
          </cell>
          <cell r="G44">
            <v>1045092395</v>
          </cell>
          <cell r="H44">
            <v>3940686875</v>
          </cell>
          <cell r="I44">
            <v>201333262</v>
          </cell>
          <cell r="J44">
            <v>8864205778.9600029</v>
          </cell>
          <cell r="K44">
            <v>10351520088.5364</v>
          </cell>
          <cell r="L44">
            <v>1767332698.0428002</v>
          </cell>
          <cell r="M44">
            <v>757428299.16120005</v>
          </cell>
          <cell r="N44">
            <v>12371328886.299601</v>
          </cell>
        </row>
        <row r="45">
          <cell r="B45" t="str">
            <v>CAQUETA</v>
          </cell>
          <cell r="C45">
            <v>3454554370</v>
          </cell>
          <cell r="D45">
            <v>13454578154</v>
          </cell>
          <cell r="E45">
            <v>0</v>
          </cell>
          <cell r="F45">
            <v>3133505665</v>
          </cell>
          <cell r="G45">
            <v>745678360</v>
          </cell>
          <cell r="H45">
            <v>440865802</v>
          </cell>
          <cell r="I45">
            <v>0</v>
          </cell>
          <cell r="J45">
            <v>6814903676.000001</v>
          </cell>
          <cell r="K45">
            <v>7184855589.8399992</v>
          </cell>
          <cell r="L45">
            <v>1226682661.6800001</v>
          </cell>
          <cell r="M45">
            <v>525721140.71999997</v>
          </cell>
          <cell r="N45">
            <v>8586778631.7600002</v>
          </cell>
        </row>
        <row r="46">
          <cell r="B46" t="str">
            <v>CAUCA</v>
          </cell>
          <cell r="C46">
            <v>8369643656</v>
          </cell>
          <cell r="D46">
            <v>48152045296</v>
          </cell>
          <cell r="E46">
            <v>802597440</v>
          </cell>
          <cell r="F46">
            <v>4461448748</v>
          </cell>
          <cell r="G46">
            <v>2022944117</v>
          </cell>
          <cell r="H46">
            <v>14985218912</v>
          </cell>
          <cell r="I46">
            <v>0</v>
          </cell>
          <cell r="J46">
            <v>18488090879.16</v>
          </cell>
          <cell r="K46">
            <v>19491730098.314396</v>
          </cell>
          <cell r="L46">
            <v>3327856358.2488008</v>
          </cell>
          <cell r="M46">
            <v>1426224153.5351996</v>
          </cell>
          <cell r="N46">
            <v>23294994507.7416</v>
          </cell>
        </row>
        <row r="47">
          <cell r="B47" t="str">
            <v>CESAR</v>
          </cell>
          <cell r="C47">
            <v>5204912650</v>
          </cell>
          <cell r="D47">
            <v>34694958116</v>
          </cell>
          <cell r="E47">
            <v>8823303196</v>
          </cell>
          <cell r="F47">
            <v>2968647934</v>
          </cell>
          <cell r="G47">
            <v>1133167374</v>
          </cell>
          <cell r="H47">
            <v>221689441</v>
          </cell>
          <cell r="I47">
            <v>322133219</v>
          </cell>
          <cell r="J47">
            <v>10356243272.199999</v>
          </cell>
          <cell r="K47">
            <v>10918439335.547998</v>
          </cell>
          <cell r="L47">
            <v>1864123788.9960001</v>
          </cell>
          <cell r="M47">
            <v>798910195.28400004</v>
          </cell>
          <cell r="N47">
            <v>13048866522.972</v>
          </cell>
        </row>
        <row r="48">
          <cell r="B48" t="str">
            <v>CORDOBA</v>
          </cell>
          <cell r="C48">
            <v>33404167404</v>
          </cell>
          <cell r="D48">
            <v>42081468165</v>
          </cell>
          <cell r="E48">
            <v>14015598752</v>
          </cell>
          <cell r="F48">
            <v>5224546134</v>
          </cell>
          <cell r="G48">
            <v>1705907008</v>
          </cell>
          <cell r="H48">
            <v>2042145686</v>
          </cell>
          <cell r="I48">
            <v>0</v>
          </cell>
          <cell r="J48">
            <v>14846805980.160006</v>
          </cell>
          <cell r="K48">
            <v>16741939450.534397</v>
          </cell>
          <cell r="L48">
            <v>2858379906.1888008</v>
          </cell>
          <cell r="M48">
            <v>1225019959.7951999</v>
          </cell>
          <cell r="N48">
            <v>20008659343.321594</v>
          </cell>
        </row>
        <row r="49">
          <cell r="B49" t="str">
            <v>CUNDINAMARCA</v>
          </cell>
          <cell r="C49">
            <v>52260568648</v>
          </cell>
          <cell r="D49">
            <v>80883693004</v>
          </cell>
          <cell r="E49">
            <v>2247967807</v>
          </cell>
          <cell r="F49">
            <v>7587352128</v>
          </cell>
          <cell r="G49">
            <v>4661637059</v>
          </cell>
          <cell r="H49">
            <v>0</v>
          </cell>
          <cell r="I49">
            <v>687888645</v>
          </cell>
          <cell r="J49">
            <v>39278797044.199989</v>
          </cell>
          <cell r="K49">
            <v>46279584989.928001</v>
          </cell>
          <cell r="L49">
            <v>7901392559.2560005</v>
          </cell>
          <cell r="M49">
            <v>3386311096.8240008</v>
          </cell>
          <cell r="N49">
            <v>55309747914.792007</v>
          </cell>
        </row>
        <row r="50">
          <cell r="B50" t="str">
            <v>CHOCO</v>
          </cell>
          <cell r="C50">
            <v>4096598577</v>
          </cell>
          <cell r="D50">
            <v>17550792899</v>
          </cell>
          <cell r="E50">
            <v>0</v>
          </cell>
          <cell r="F50">
            <v>2206932737</v>
          </cell>
          <cell r="G50">
            <v>1313295369</v>
          </cell>
          <cell r="H50">
            <v>2890938011</v>
          </cell>
          <cell r="I50">
            <v>0</v>
          </cell>
          <cell r="J50">
            <v>12002469023.440001</v>
          </cell>
          <cell r="K50">
            <v>12654031627.569601</v>
          </cell>
          <cell r="L50">
            <v>2160444424.2192001</v>
          </cell>
          <cell r="M50">
            <v>925904753.23679996</v>
          </cell>
          <cell r="N50">
            <v>15123110969.534399</v>
          </cell>
        </row>
        <row r="51">
          <cell r="B51" t="str">
            <v>HUILA</v>
          </cell>
          <cell r="C51">
            <v>7102830019</v>
          </cell>
          <cell r="D51">
            <v>28373779150</v>
          </cell>
          <cell r="E51">
            <v>9065398800</v>
          </cell>
          <cell r="F51">
            <v>2620701357</v>
          </cell>
          <cell r="G51">
            <v>1393862615</v>
          </cell>
          <cell r="H51">
            <v>138129576</v>
          </cell>
          <cell r="I51">
            <v>1573754998</v>
          </cell>
          <cell r="J51">
            <v>12738789205.24</v>
          </cell>
          <cell r="K51">
            <v>13430323476.381599</v>
          </cell>
          <cell r="L51">
            <v>2292982056.9431996</v>
          </cell>
          <cell r="M51">
            <v>982706595.83279955</v>
          </cell>
          <cell r="N51">
            <v>16050874398.602404</v>
          </cell>
        </row>
        <row r="52">
          <cell r="B52" t="str">
            <v>GUAJIRA</v>
          </cell>
          <cell r="C52">
            <v>9548639348</v>
          </cell>
          <cell r="D52">
            <v>18170425440</v>
          </cell>
          <cell r="E52">
            <v>635784639</v>
          </cell>
          <cell r="F52">
            <v>1896911951</v>
          </cell>
          <cell r="G52">
            <v>669357384</v>
          </cell>
          <cell r="H52">
            <v>12168326967</v>
          </cell>
          <cell r="I52">
            <v>0</v>
          </cell>
          <cell r="J52">
            <v>6117391002.5200005</v>
          </cell>
          <cell r="K52">
            <v>6449477942.6567993</v>
          </cell>
          <cell r="L52">
            <v>1101130380.4536002</v>
          </cell>
          <cell r="M52">
            <v>471913020.19440001</v>
          </cell>
          <cell r="N52">
            <v>7707912663.1751995</v>
          </cell>
        </row>
        <row r="53">
          <cell r="B53" t="str">
            <v>MAGDALENA</v>
          </cell>
          <cell r="C53">
            <v>21740144344</v>
          </cell>
          <cell r="D53">
            <v>35532848958</v>
          </cell>
          <cell r="E53">
            <v>2607551237</v>
          </cell>
          <cell r="F53">
            <v>3763761431</v>
          </cell>
          <cell r="G53">
            <v>1699262939</v>
          </cell>
          <cell r="H53">
            <v>410529353</v>
          </cell>
          <cell r="I53">
            <v>1154310702</v>
          </cell>
          <cell r="J53">
            <v>14531961534.719999</v>
          </cell>
          <cell r="K53">
            <v>16782112116.224794</v>
          </cell>
          <cell r="L53">
            <v>2865238653.9896002</v>
          </cell>
          <cell r="M53">
            <v>1227959423.1383998</v>
          </cell>
          <cell r="N53">
            <v>20056670577.9272</v>
          </cell>
        </row>
        <row r="54">
          <cell r="B54" t="str">
            <v>META</v>
          </cell>
          <cell r="C54">
            <v>4499651470</v>
          </cell>
          <cell r="D54">
            <v>15066509081</v>
          </cell>
          <cell r="E54">
            <v>5066044089</v>
          </cell>
          <cell r="F54">
            <v>3225834332</v>
          </cell>
          <cell r="G54">
            <v>1107371746</v>
          </cell>
          <cell r="H54">
            <v>695315020</v>
          </cell>
          <cell r="I54">
            <v>0</v>
          </cell>
          <cell r="J54">
            <v>10120491855.040001</v>
          </cell>
          <cell r="K54">
            <v>10669889984.313599</v>
          </cell>
          <cell r="L54">
            <v>1821688533.9071999</v>
          </cell>
          <cell r="M54">
            <v>780723657.38880014</v>
          </cell>
          <cell r="N54">
            <v>12751819737.350397</v>
          </cell>
        </row>
        <row r="55">
          <cell r="B55" t="str">
            <v>NARIÑO</v>
          </cell>
          <cell r="C55">
            <v>21171242331</v>
          </cell>
          <cell r="D55">
            <v>70120786499</v>
          </cell>
          <cell r="E55">
            <v>15105479835</v>
          </cell>
          <cell r="F55">
            <v>4960611626</v>
          </cell>
          <cell r="G55">
            <v>2770635222</v>
          </cell>
          <cell r="H55">
            <v>7069828845</v>
          </cell>
          <cell r="I55">
            <v>0</v>
          </cell>
          <cell r="J55">
            <v>24025260871.639996</v>
          </cell>
          <cell r="K55">
            <v>27227391843.227592</v>
          </cell>
          <cell r="L55">
            <v>4648579095.1852007</v>
          </cell>
          <cell r="M55">
            <v>1992248183.6507995</v>
          </cell>
          <cell r="N55">
            <v>32540053666.296398</v>
          </cell>
        </row>
        <row r="56">
          <cell r="B56" t="str">
            <v>NORTE DE SANTANDER</v>
          </cell>
          <cell r="C56">
            <v>5308228073</v>
          </cell>
          <cell r="D56">
            <v>27435564174</v>
          </cell>
          <cell r="E56">
            <v>2427602737</v>
          </cell>
          <cell r="F56">
            <v>3038494295</v>
          </cell>
          <cell r="G56">
            <v>1530017341</v>
          </cell>
          <cell r="H56">
            <v>351202746</v>
          </cell>
          <cell r="I56">
            <v>0</v>
          </cell>
          <cell r="J56">
            <v>13451607413.720007</v>
          </cell>
          <cell r="K56">
            <v>14960145016.684797</v>
          </cell>
          <cell r="L56">
            <v>2554171100.4095998</v>
          </cell>
          <cell r="M56">
            <v>1094644757.3184001</v>
          </cell>
          <cell r="N56">
            <v>17879197702.867199</v>
          </cell>
        </row>
        <row r="57">
          <cell r="B57" t="str">
            <v>QUINDIO</v>
          </cell>
          <cell r="C57">
            <v>1988865464</v>
          </cell>
          <cell r="D57">
            <v>14209389630</v>
          </cell>
          <cell r="E57">
            <v>753544757</v>
          </cell>
          <cell r="F57">
            <v>993481996</v>
          </cell>
          <cell r="G57">
            <v>409425684</v>
          </cell>
          <cell r="H57">
            <v>0</v>
          </cell>
          <cell r="I57">
            <v>0</v>
          </cell>
          <cell r="J57">
            <v>3741823208.2000003</v>
          </cell>
          <cell r="K57">
            <v>3944950753.7880001</v>
          </cell>
          <cell r="L57">
            <v>673528177.47600019</v>
          </cell>
          <cell r="M57">
            <v>288654933.204</v>
          </cell>
          <cell r="N57">
            <v>4714697242.3320007</v>
          </cell>
        </row>
        <row r="58">
          <cell r="B58" t="str">
            <v>RISARALDA</v>
          </cell>
          <cell r="C58">
            <v>16446068847</v>
          </cell>
          <cell r="D58">
            <v>15396102997</v>
          </cell>
          <cell r="E58">
            <v>5370801532</v>
          </cell>
          <cell r="F58">
            <v>1893724453</v>
          </cell>
          <cell r="G58">
            <v>580468178</v>
          </cell>
          <cell r="H58">
            <v>839458031</v>
          </cell>
          <cell r="I58">
            <v>0</v>
          </cell>
          <cell r="J58">
            <v>4044925017.8400002</v>
          </cell>
          <cell r="K58">
            <v>6109638110.5355988</v>
          </cell>
          <cell r="L58">
            <v>1043108945.7012001</v>
          </cell>
          <cell r="M58">
            <v>447046691.01479995</v>
          </cell>
          <cell r="N58">
            <v>7301762619.9084005</v>
          </cell>
        </row>
        <row r="59">
          <cell r="B59" t="str">
            <v>SANTANDER</v>
          </cell>
          <cell r="C59">
            <v>55160068495</v>
          </cell>
          <cell r="D59">
            <v>56230936971</v>
          </cell>
          <cell r="E59">
            <v>8928539346</v>
          </cell>
          <cell r="F59">
            <v>5546532962</v>
          </cell>
          <cell r="G59">
            <v>3292517565</v>
          </cell>
          <cell r="H59">
            <v>65788809</v>
          </cell>
          <cell r="I59">
            <v>828821929</v>
          </cell>
          <cell r="J59">
            <v>27333133928.240005</v>
          </cell>
          <cell r="K59">
            <v>32855202143.651596</v>
          </cell>
          <cell r="L59">
            <v>5609424756.2332001</v>
          </cell>
          <cell r="M59">
            <v>2404039181.2427979</v>
          </cell>
          <cell r="N59">
            <v>39265973293.632401</v>
          </cell>
        </row>
        <row r="60">
          <cell r="B60" t="str">
            <v>SUCRE</v>
          </cell>
          <cell r="C60">
            <v>5997717130</v>
          </cell>
          <cell r="D60">
            <v>24995355844</v>
          </cell>
          <cell r="E60">
            <v>5707980338</v>
          </cell>
          <cell r="F60">
            <v>2327183912</v>
          </cell>
          <cell r="G60">
            <v>1229509482</v>
          </cell>
          <cell r="H60">
            <v>943750797</v>
          </cell>
          <cell r="I60">
            <v>0</v>
          </cell>
          <cell r="J60">
            <v>11236733054.960005</v>
          </cell>
          <cell r="K60">
            <v>11846727135.086397</v>
          </cell>
          <cell r="L60">
            <v>2022611949.8928006</v>
          </cell>
          <cell r="M60">
            <v>866833692.8111999</v>
          </cell>
          <cell r="N60">
            <v>14158283649.249599</v>
          </cell>
        </row>
        <row r="61">
          <cell r="B61" t="str">
            <v xml:space="preserve">TOLIMA </v>
          </cell>
          <cell r="C61">
            <v>6638063153</v>
          </cell>
          <cell r="D61">
            <v>32083643905</v>
          </cell>
          <cell r="E61">
            <v>14739655142</v>
          </cell>
          <cell r="F61">
            <v>3597854172</v>
          </cell>
          <cell r="G61">
            <v>2044950050</v>
          </cell>
          <cell r="H61">
            <v>1476254219</v>
          </cell>
          <cell r="I61">
            <v>1020088528</v>
          </cell>
          <cell r="J61">
            <v>18051437223.120003</v>
          </cell>
          <cell r="K61">
            <v>19965250269.600788</v>
          </cell>
          <cell r="L61">
            <v>3408701265.5415998</v>
          </cell>
          <cell r="M61">
            <v>1460871970.9463997</v>
          </cell>
          <cell r="N61">
            <v>23860908858.791206</v>
          </cell>
        </row>
        <row r="62">
          <cell r="B62" t="str">
            <v>VALLE DEL CAUCA</v>
          </cell>
          <cell r="C62">
            <v>77990059039</v>
          </cell>
          <cell r="D62">
            <v>54314266755</v>
          </cell>
          <cell r="E62">
            <v>11400666470</v>
          </cell>
          <cell r="F62">
            <v>8376421115</v>
          </cell>
          <cell r="G62">
            <v>2165620831</v>
          </cell>
          <cell r="H62">
            <v>602420860</v>
          </cell>
          <cell r="I62">
            <v>0</v>
          </cell>
          <cell r="J62">
            <v>11250757444.08</v>
          </cell>
          <cell r="K62">
            <v>24368393664.967197</v>
          </cell>
          <cell r="L62">
            <v>4160457454.9944015</v>
          </cell>
          <cell r="M62">
            <v>1783053194.9976006</v>
          </cell>
          <cell r="N62">
            <v>29123202184.960804</v>
          </cell>
        </row>
        <row r="63">
          <cell r="B63" t="str">
            <v>ARAUCA</v>
          </cell>
          <cell r="C63">
            <v>1777391873</v>
          </cell>
          <cell r="D63">
            <v>6620540177</v>
          </cell>
          <cell r="E63">
            <v>0</v>
          </cell>
          <cell r="F63">
            <v>1105791246</v>
          </cell>
          <cell r="G63">
            <v>290997895</v>
          </cell>
          <cell r="H63">
            <v>212893666</v>
          </cell>
          <cell r="I63">
            <v>0</v>
          </cell>
          <cell r="J63">
            <v>2659487956.1599998</v>
          </cell>
          <cell r="K63">
            <v>2803860159.4944</v>
          </cell>
          <cell r="L63">
            <v>478707832.10880005</v>
          </cell>
          <cell r="M63">
            <v>205160499.47519997</v>
          </cell>
          <cell r="N63">
            <v>3350954824.7616005</v>
          </cell>
        </row>
        <row r="64">
          <cell r="B64" t="str">
            <v>CASANARE</v>
          </cell>
          <cell r="C64">
            <v>2638716523</v>
          </cell>
          <cell r="D64">
            <v>13206145161</v>
          </cell>
          <cell r="E64">
            <v>0</v>
          </cell>
          <cell r="F64">
            <v>1665011730</v>
          </cell>
          <cell r="G64">
            <v>639749370</v>
          </cell>
          <cell r="H64">
            <v>494896994</v>
          </cell>
          <cell r="I64">
            <v>0</v>
          </cell>
          <cell r="J64">
            <v>5846797435.0800009</v>
          </cell>
          <cell r="K64">
            <v>6164195010.1271992</v>
          </cell>
          <cell r="L64">
            <v>1052423538.3144</v>
          </cell>
          <cell r="M64">
            <v>451038659.27759999</v>
          </cell>
          <cell r="N64">
            <v>7366964768.2007999</v>
          </cell>
        </row>
        <row r="65">
          <cell r="B65" t="str">
            <v>PUTUMAYO</v>
          </cell>
          <cell r="C65">
            <v>3406930358</v>
          </cell>
          <cell r="D65">
            <v>15769410905</v>
          </cell>
          <cell r="E65">
            <v>1032518642</v>
          </cell>
          <cell r="F65">
            <v>2026421760</v>
          </cell>
          <cell r="G65">
            <v>734774005</v>
          </cell>
          <cell r="H65">
            <v>977677359</v>
          </cell>
          <cell r="I65">
            <v>0</v>
          </cell>
          <cell r="J65">
            <v>6715246572.1599998</v>
          </cell>
          <cell r="K65">
            <v>7079788528.9343996</v>
          </cell>
          <cell r="L65">
            <v>1208744382.9888</v>
          </cell>
          <cell r="M65">
            <v>518033306.99519998</v>
          </cell>
          <cell r="N65">
            <v>8461210680.9215994</v>
          </cell>
        </row>
        <row r="66">
          <cell r="B66" t="str">
            <v>SAN ANDRES</v>
          </cell>
          <cell r="C66">
            <v>88458800</v>
          </cell>
          <cell r="D66">
            <v>164466235</v>
          </cell>
          <cell r="E66">
            <v>0</v>
          </cell>
          <cell r="F66">
            <v>15237956</v>
          </cell>
          <cell r="G66">
            <v>33086466</v>
          </cell>
          <cell r="H66">
            <v>0</v>
          </cell>
          <cell r="I66">
            <v>0</v>
          </cell>
          <cell r="J66">
            <v>302383834.20000005</v>
          </cell>
          <cell r="K66">
            <v>318798956.62799996</v>
          </cell>
          <cell r="L66">
            <v>54429090.156000003</v>
          </cell>
          <cell r="M66">
            <v>23326752.923999999</v>
          </cell>
          <cell r="N66">
            <v>381003631.09199995</v>
          </cell>
        </row>
        <row r="67">
          <cell r="B67" t="str">
            <v>AMAZONAS</v>
          </cell>
          <cell r="C67">
            <v>157026349</v>
          </cell>
          <cell r="D67">
            <v>553119092</v>
          </cell>
          <cell r="E67">
            <v>0</v>
          </cell>
          <cell r="F67">
            <v>67905757</v>
          </cell>
          <cell r="G67">
            <v>39607231</v>
          </cell>
          <cell r="H67">
            <v>308929172</v>
          </cell>
          <cell r="I67">
            <v>0</v>
          </cell>
          <cell r="J67">
            <v>361978409.52000004</v>
          </cell>
          <cell r="K67">
            <v>381628666.03679997</v>
          </cell>
          <cell r="L67">
            <v>65156113.71360001</v>
          </cell>
          <cell r="M67">
            <v>27924048.7344</v>
          </cell>
          <cell r="N67">
            <v>456092795.99519998</v>
          </cell>
        </row>
        <row r="68">
          <cell r="B68" t="str">
            <v>GUAINIA</v>
          </cell>
        </row>
        <row r="69">
          <cell r="B69" t="str">
            <v>GUAVIARE</v>
          </cell>
          <cell r="C69">
            <v>913187092</v>
          </cell>
          <cell r="D69">
            <v>3358100375</v>
          </cell>
          <cell r="E69">
            <v>0</v>
          </cell>
          <cell r="F69">
            <v>1092017064</v>
          </cell>
          <cell r="G69">
            <v>170402251</v>
          </cell>
          <cell r="H69">
            <v>168107013</v>
          </cell>
          <cell r="I69">
            <v>0</v>
          </cell>
          <cell r="J69">
            <v>1557340248.8000002</v>
          </cell>
          <cell r="K69">
            <v>1641881576.592</v>
          </cell>
          <cell r="L69">
            <v>280321244.78400004</v>
          </cell>
          <cell r="M69">
            <v>120137676.336</v>
          </cell>
          <cell r="N69">
            <v>1962248713.4879999</v>
          </cell>
        </row>
        <row r="70">
          <cell r="B70" t="str">
            <v>VAUPES</v>
          </cell>
          <cell r="C70">
            <v>124222080</v>
          </cell>
          <cell r="D70">
            <v>350828194</v>
          </cell>
          <cell r="E70">
            <v>0</v>
          </cell>
          <cell r="F70">
            <v>271977711</v>
          </cell>
          <cell r="G70">
            <v>119110749</v>
          </cell>
          <cell r="H70">
            <v>221958698</v>
          </cell>
          <cell r="I70">
            <v>0</v>
          </cell>
          <cell r="J70">
            <v>1088576959.96</v>
          </cell>
          <cell r="K70">
            <v>1147671137.7863998</v>
          </cell>
          <cell r="L70">
            <v>195943852.79280004</v>
          </cell>
          <cell r="M70">
            <v>83975936.911200002</v>
          </cell>
          <cell r="N70">
            <v>1371606969.5496001</v>
          </cell>
        </row>
        <row r="71">
          <cell r="B71" t="str">
            <v>VICHADA</v>
          </cell>
          <cell r="C71">
            <v>1035472937</v>
          </cell>
          <cell r="D71">
            <v>3029334143</v>
          </cell>
          <cell r="E71">
            <v>0</v>
          </cell>
          <cell r="F71">
            <v>2026293813</v>
          </cell>
          <cell r="G71">
            <v>175659049</v>
          </cell>
          <cell r="H71">
            <v>1597061494</v>
          </cell>
          <cell r="I71">
            <v>0</v>
          </cell>
          <cell r="J71">
            <v>1605383183.0400002</v>
          </cell>
          <cell r="K71">
            <v>1692532555.8335996</v>
          </cell>
          <cell r="L71">
            <v>288968972.9472</v>
          </cell>
          <cell r="M71">
            <v>123843845.54879998</v>
          </cell>
          <cell r="N71">
            <v>2022782810.6303997</v>
          </cell>
        </row>
        <row r="76">
          <cell r="B76" t="str">
            <v>ANTIOQUIA</v>
          </cell>
          <cell r="C76">
            <v>243273060254</v>
          </cell>
          <cell r="D76">
            <v>0</v>
          </cell>
          <cell r="E76">
            <v>50679915627</v>
          </cell>
          <cell r="F76">
            <v>17258680947</v>
          </cell>
          <cell r="G76">
            <v>0</v>
          </cell>
          <cell r="H76">
            <v>0</v>
          </cell>
          <cell r="I76">
            <v>0</v>
          </cell>
        </row>
        <row r="77">
          <cell r="B77" t="str">
            <v>ATLANTICO</v>
          </cell>
          <cell r="C77">
            <v>62631807780</v>
          </cell>
          <cell r="D77">
            <v>0</v>
          </cell>
          <cell r="E77">
            <v>15184804151</v>
          </cell>
          <cell r="F77">
            <v>6366460414</v>
          </cell>
          <cell r="G77">
            <v>0</v>
          </cell>
          <cell r="H77">
            <v>0</v>
          </cell>
          <cell r="I77">
            <v>0</v>
          </cell>
        </row>
        <row r="79">
          <cell r="B79" t="str">
            <v>BOLIVAR</v>
          </cell>
          <cell r="C79">
            <v>95405173931</v>
          </cell>
          <cell r="D79">
            <v>0</v>
          </cell>
          <cell r="E79">
            <v>23588622914</v>
          </cell>
          <cell r="F79">
            <v>7208842505</v>
          </cell>
          <cell r="G79">
            <v>0</v>
          </cell>
          <cell r="H79">
            <v>0</v>
          </cell>
          <cell r="I79">
            <v>0</v>
          </cell>
        </row>
        <row r="80">
          <cell r="B80" t="str">
            <v>BOYACA</v>
          </cell>
          <cell r="C80">
            <v>185153177092</v>
          </cell>
          <cell r="D80">
            <v>0</v>
          </cell>
          <cell r="E80">
            <v>33814551824</v>
          </cell>
          <cell r="F80">
            <v>3688243595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CALDAS</v>
          </cell>
          <cell r="C81">
            <v>71745065786</v>
          </cell>
          <cell r="D81">
            <v>0</v>
          </cell>
          <cell r="E81">
            <v>17763042705</v>
          </cell>
          <cell r="F81">
            <v>2588742072</v>
          </cell>
          <cell r="G81">
            <v>0</v>
          </cell>
          <cell r="H81">
            <v>0</v>
          </cell>
          <cell r="I81">
            <v>0</v>
          </cell>
        </row>
        <row r="82">
          <cell r="B82" t="str">
            <v>CAQUETA</v>
          </cell>
          <cell r="C82">
            <v>29820919546</v>
          </cell>
          <cell r="D82">
            <v>0</v>
          </cell>
          <cell r="E82">
            <v>24575236218</v>
          </cell>
          <cell r="F82">
            <v>3016980435</v>
          </cell>
          <cell r="G82">
            <v>0</v>
          </cell>
          <cell r="H82">
            <v>0</v>
          </cell>
          <cell r="I82">
            <v>0</v>
          </cell>
        </row>
        <row r="83">
          <cell r="B83" t="str">
            <v>CAUCA</v>
          </cell>
          <cell r="C83">
            <v>113696618184</v>
          </cell>
          <cell r="D83">
            <v>0</v>
          </cell>
          <cell r="E83">
            <v>40510093201</v>
          </cell>
          <cell r="F83">
            <v>4124346913</v>
          </cell>
          <cell r="G83">
            <v>0</v>
          </cell>
          <cell r="H83">
            <v>0</v>
          </cell>
          <cell r="I83">
            <v>0</v>
          </cell>
        </row>
        <row r="84">
          <cell r="B84" t="str">
            <v>CESAR</v>
          </cell>
          <cell r="C84">
            <v>62461592594</v>
          </cell>
          <cell r="D84">
            <v>0</v>
          </cell>
          <cell r="E84">
            <v>13994525029</v>
          </cell>
          <cell r="F84">
            <v>3683632115</v>
          </cell>
          <cell r="G84">
            <v>0</v>
          </cell>
          <cell r="H84">
            <v>0</v>
          </cell>
          <cell r="I84">
            <v>0</v>
          </cell>
        </row>
        <row r="85">
          <cell r="B85" t="str">
            <v>CORDOBA</v>
          </cell>
          <cell r="C85">
            <v>99926898938</v>
          </cell>
          <cell r="D85">
            <v>0</v>
          </cell>
          <cell r="E85">
            <v>24724120598</v>
          </cell>
          <cell r="F85">
            <v>4859473123</v>
          </cell>
          <cell r="G85">
            <v>0</v>
          </cell>
          <cell r="H85">
            <v>0</v>
          </cell>
          <cell r="I85">
            <v>0</v>
          </cell>
        </row>
        <row r="86">
          <cell r="B86" t="str">
            <v>CUNDINAMARCA</v>
          </cell>
          <cell r="C86">
            <v>224072478543</v>
          </cell>
          <cell r="D86">
            <v>0</v>
          </cell>
          <cell r="E86">
            <v>50946480954</v>
          </cell>
          <cell r="F86">
            <v>6207833561</v>
          </cell>
          <cell r="G86">
            <v>0</v>
          </cell>
          <cell r="H86">
            <v>0</v>
          </cell>
          <cell r="I86">
            <v>0</v>
          </cell>
        </row>
        <row r="87">
          <cell r="B87" t="str">
            <v>CHOCO</v>
          </cell>
          <cell r="C87">
            <v>79587045105</v>
          </cell>
          <cell r="D87">
            <v>0</v>
          </cell>
          <cell r="E87">
            <v>24586044155</v>
          </cell>
          <cell r="F87">
            <v>2366765740</v>
          </cell>
          <cell r="G87">
            <v>0</v>
          </cell>
          <cell r="H87">
            <v>0</v>
          </cell>
          <cell r="I87">
            <v>0</v>
          </cell>
        </row>
        <row r="88">
          <cell r="B88" t="str">
            <v>HUILA</v>
          </cell>
          <cell r="C88">
            <v>73850537209</v>
          </cell>
          <cell r="D88">
            <v>0</v>
          </cell>
          <cell r="E88">
            <v>12492600012</v>
          </cell>
          <cell r="F88">
            <v>3212329746</v>
          </cell>
          <cell r="G88">
            <v>0</v>
          </cell>
          <cell r="H88">
            <v>0</v>
          </cell>
          <cell r="I88">
            <v>0</v>
          </cell>
        </row>
        <row r="89">
          <cell r="B89" t="str">
            <v>GUAJIRA</v>
          </cell>
          <cell r="C89">
            <v>49389838419</v>
          </cell>
          <cell r="D89">
            <v>0</v>
          </cell>
          <cell r="E89">
            <v>17822172535</v>
          </cell>
          <cell r="F89">
            <v>1945765506</v>
          </cell>
          <cell r="G89">
            <v>0</v>
          </cell>
          <cell r="H89">
            <v>0</v>
          </cell>
          <cell r="I89">
            <v>0</v>
          </cell>
        </row>
        <row r="90">
          <cell r="B90" t="str">
            <v>MAGDALENA</v>
          </cell>
          <cell r="C90">
            <v>70459820100</v>
          </cell>
          <cell r="D90">
            <v>0</v>
          </cell>
          <cell r="E90">
            <v>28544323727</v>
          </cell>
          <cell r="F90">
            <v>4361475790</v>
          </cell>
          <cell r="G90">
            <v>0</v>
          </cell>
          <cell r="H90">
            <v>0</v>
          </cell>
          <cell r="I90">
            <v>0</v>
          </cell>
        </row>
        <row r="91">
          <cell r="B91" t="str">
            <v>META</v>
          </cell>
          <cell r="C91">
            <v>43659167737</v>
          </cell>
          <cell r="D91">
            <v>0</v>
          </cell>
          <cell r="E91">
            <v>27443592519</v>
          </cell>
          <cell r="F91">
            <v>3668411394</v>
          </cell>
          <cell r="G91">
            <v>0</v>
          </cell>
          <cell r="H91">
            <v>0</v>
          </cell>
          <cell r="I91">
            <v>0</v>
          </cell>
        </row>
        <row r="92">
          <cell r="B92" t="str">
            <v>NARIÑO</v>
          </cell>
          <cell r="C92">
            <v>125340273117</v>
          </cell>
          <cell r="D92">
            <v>0</v>
          </cell>
          <cell r="E92">
            <v>29638795425</v>
          </cell>
          <cell r="F92">
            <v>4952758661</v>
          </cell>
          <cell r="G92">
            <v>0</v>
          </cell>
          <cell r="H92">
            <v>0</v>
          </cell>
          <cell r="I92">
            <v>0</v>
          </cell>
        </row>
        <row r="93">
          <cell r="B93" t="str">
            <v>NORTE DE SANTANDER</v>
          </cell>
          <cell r="C93">
            <v>109114556317</v>
          </cell>
          <cell r="D93">
            <v>0</v>
          </cell>
          <cell r="E93">
            <v>33247043053</v>
          </cell>
          <cell r="F93">
            <v>4501575011</v>
          </cell>
          <cell r="G93">
            <v>0</v>
          </cell>
          <cell r="H93">
            <v>0</v>
          </cell>
          <cell r="I93">
            <v>0</v>
          </cell>
        </row>
        <row r="94">
          <cell r="B94" t="str">
            <v>QUINDIO</v>
          </cell>
          <cell r="C94">
            <v>33542760471</v>
          </cell>
          <cell r="D94">
            <v>0</v>
          </cell>
          <cell r="E94">
            <v>8567627990</v>
          </cell>
          <cell r="F94">
            <v>1639799485</v>
          </cell>
          <cell r="G94">
            <v>0</v>
          </cell>
          <cell r="H94">
            <v>0</v>
          </cell>
          <cell r="I94">
            <v>0</v>
          </cell>
        </row>
        <row r="95">
          <cell r="B95" t="str">
            <v>RISARALDA</v>
          </cell>
          <cell r="C95">
            <v>34219349321</v>
          </cell>
          <cell r="D95">
            <v>0</v>
          </cell>
          <cell r="E95">
            <v>11819467798</v>
          </cell>
          <cell r="F95">
            <v>3040629518</v>
          </cell>
          <cell r="G95">
            <v>0</v>
          </cell>
          <cell r="H95">
            <v>0</v>
          </cell>
          <cell r="I95">
            <v>0</v>
          </cell>
        </row>
        <row r="96">
          <cell r="B96" t="str">
            <v>SANTANDER</v>
          </cell>
          <cell r="C96">
            <v>139760709524</v>
          </cell>
          <cell r="D96">
            <v>0</v>
          </cell>
          <cell r="E96">
            <v>34076376496</v>
          </cell>
          <cell r="F96">
            <v>6022027800</v>
          </cell>
          <cell r="G96">
            <v>0</v>
          </cell>
          <cell r="H96">
            <v>0</v>
          </cell>
          <cell r="I96">
            <v>0</v>
          </cell>
        </row>
        <row r="97">
          <cell r="B97" t="str">
            <v>SUCRE</v>
          </cell>
          <cell r="C97">
            <v>72534021352</v>
          </cell>
          <cell r="D97">
            <v>0</v>
          </cell>
          <cell r="E97">
            <v>15853630056</v>
          </cell>
          <cell r="F97">
            <v>2647586707</v>
          </cell>
          <cell r="G97">
            <v>0</v>
          </cell>
          <cell r="H97">
            <v>0</v>
          </cell>
          <cell r="I97">
            <v>0</v>
          </cell>
        </row>
        <row r="98">
          <cell r="B98" t="str">
            <v xml:space="preserve">TOLIMA </v>
          </cell>
          <cell r="C98">
            <v>122935303434</v>
          </cell>
          <cell r="D98">
            <v>0</v>
          </cell>
          <cell r="E98">
            <v>18832321314</v>
          </cell>
          <cell r="F98">
            <v>4286256262</v>
          </cell>
          <cell r="G98">
            <v>0</v>
          </cell>
          <cell r="H98">
            <v>0</v>
          </cell>
          <cell r="I98">
            <v>0</v>
          </cell>
        </row>
        <row r="99">
          <cell r="B99" t="str">
            <v>VALLE DEL CAUCA</v>
          </cell>
          <cell r="C99">
            <v>159139211491</v>
          </cell>
          <cell r="D99">
            <v>0</v>
          </cell>
          <cell r="E99">
            <v>62416178138</v>
          </cell>
          <cell r="F99">
            <v>13608808772</v>
          </cell>
          <cell r="G99">
            <v>0</v>
          </cell>
          <cell r="H99">
            <v>0</v>
          </cell>
          <cell r="I99">
            <v>0</v>
          </cell>
        </row>
        <row r="100">
          <cell r="B100" t="str">
            <v>ARAUCA</v>
          </cell>
          <cell r="C100">
            <v>43160023818</v>
          </cell>
          <cell r="D100">
            <v>0</v>
          </cell>
          <cell r="E100">
            <v>14102218367</v>
          </cell>
          <cell r="F100">
            <v>1241805735</v>
          </cell>
          <cell r="G100">
            <v>0</v>
          </cell>
          <cell r="H100">
            <v>0</v>
          </cell>
          <cell r="I100">
            <v>0</v>
          </cell>
        </row>
        <row r="101">
          <cell r="B101" t="str">
            <v>CASANARE</v>
          </cell>
          <cell r="C101">
            <v>45560909427</v>
          </cell>
          <cell r="D101">
            <v>0</v>
          </cell>
          <cell r="E101">
            <v>14016766687</v>
          </cell>
          <cell r="F101">
            <v>1679645090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 t="str">
            <v>PUTUMAYO</v>
          </cell>
          <cell r="C102">
            <v>45438783867</v>
          </cell>
          <cell r="D102">
            <v>0</v>
          </cell>
          <cell r="E102">
            <v>16792561462</v>
          </cell>
          <cell r="F102">
            <v>1807415787</v>
          </cell>
          <cell r="G102">
            <v>0</v>
          </cell>
          <cell r="H102">
            <v>0</v>
          </cell>
          <cell r="I102">
            <v>0</v>
          </cell>
        </row>
        <row r="103">
          <cell r="B103" t="str">
            <v>SAN ANDRES</v>
          </cell>
          <cell r="C103">
            <v>10150949503</v>
          </cell>
          <cell r="D103">
            <v>1933414086</v>
          </cell>
          <cell r="E103">
            <v>4143249896</v>
          </cell>
          <cell r="F103">
            <v>430615124</v>
          </cell>
          <cell r="G103">
            <v>63017033</v>
          </cell>
          <cell r="H103">
            <v>0</v>
          </cell>
          <cell r="I103">
            <v>0</v>
          </cell>
        </row>
        <row r="104">
          <cell r="B104" t="str">
            <v>AMAZONAS</v>
          </cell>
          <cell r="C104">
            <v>13413941973</v>
          </cell>
          <cell r="D104">
            <v>1245329865</v>
          </cell>
          <cell r="E104">
            <v>8909489863</v>
          </cell>
          <cell r="F104">
            <v>3284003878</v>
          </cell>
          <cell r="G104">
            <v>0</v>
          </cell>
          <cell r="H104">
            <v>1228715967</v>
          </cell>
          <cell r="I104">
            <v>0</v>
          </cell>
        </row>
        <row r="105">
          <cell r="B105" t="str">
            <v>GUAINIA</v>
          </cell>
          <cell r="C105">
            <v>11220135856</v>
          </cell>
          <cell r="D105">
            <v>682637961</v>
          </cell>
          <cell r="E105">
            <v>4595061410</v>
          </cell>
          <cell r="F105">
            <v>2237367136</v>
          </cell>
          <cell r="G105">
            <v>0</v>
          </cell>
          <cell r="H105">
            <v>670902254</v>
          </cell>
          <cell r="I105">
            <v>0</v>
          </cell>
        </row>
        <row r="106">
          <cell r="B106" t="str">
            <v>GUAVIARE</v>
          </cell>
          <cell r="C106">
            <v>14417175626</v>
          </cell>
          <cell r="D106">
            <v>0</v>
          </cell>
          <cell r="E106">
            <v>16064886134</v>
          </cell>
          <cell r="F106">
            <v>1401677206</v>
          </cell>
          <cell r="G106">
            <v>0</v>
          </cell>
          <cell r="H106">
            <v>0</v>
          </cell>
          <cell r="I106">
            <v>0</v>
          </cell>
        </row>
        <row r="107">
          <cell r="B107" t="str">
            <v>VAUPES</v>
          </cell>
          <cell r="C107">
            <v>10953467457</v>
          </cell>
          <cell r="D107">
            <v>309123758</v>
          </cell>
          <cell r="E107">
            <v>1874889910</v>
          </cell>
          <cell r="F107">
            <v>1451924070</v>
          </cell>
          <cell r="G107">
            <v>0</v>
          </cell>
          <cell r="H107">
            <v>154823597</v>
          </cell>
          <cell r="I107">
            <v>0</v>
          </cell>
        </row>
        <row r="108">
          <cell r="B108" t="str">
            <v>VICHADA</v>
          </cell>
          <cell r="C108">
            <v>13990831917</v>
          </cell>
          <cell r="D108">
            <v>0</v>
          </cell>
          <cell r="E108">
            <v>13242921795</v>
          </cell>
          <cell r="F108">
            <v>1926391225</v>
          </cell>
          <cell r="G108">
            <v>0</v>
          </cell>
          <cell r="H108">
            <v>0</v>
          </cell>
          <cell r="I108">
            <v>0</v>
          </cell>
        </row>
      </sheetData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INGRESOS99"/>
      <sheetName val="proyecINGRESOS99 (det)"/>
      <sheetName val="proyecINGRESOS99 _det_"/>
    </sheetNames>
    <sheetDataSet>
      <sheetData sheetId="0" refreshError="1">
        <row r="1">
          <cell r="A1" t="str">
            <v>DETALLE DE LA COMPOSICION DEL PRESUPUESTO DE RENTAS DE LA NACION</v>
          </cell>
          <cell r="L1" t="str">
            <v>DETALLE DE LA COMPOSICION DEL PRESUPUESTO DE RENTAS DE LA NACION</v>
          </cell>
        </row>
        <row r="3">
          <cell r="A3" t="str">
            <v>Millones de pesos</v>
          </cell>
          <cell r="L3" t="str">
            <v>Millones de pesos</v>
          </cell>
        </row>
        <row r="4">
          <cell r="P4" t="str">
            <v>1998</v>
          </cell>
          <cell r="R4" t="str">
            <v>1999</v>
          </cell>
        </row>
        <row r="5">
          <cell r="E5" t="str">
            <v>1998</v>
          </cell>
          <cell r="F5" t="str">
            <v>1999</v>
          </cell>
          <cell r="H5">
            <v>1998</v>
          </cell>
          <cell r="I5">
            <v>1999</v>
          </cell>
          <cell r="P5" t="str">
            <v>APROPIACION</v>
          </cell>
          <cell r="Q5" t="str">
            <v>REESTIMACION</v>
          </cell>
          <cell r="R5" t="str">
            <v>PROYECTO</v>
          </cell>
          <cell r="S5" t="str">
            <v>Variación</v>
          </cell>
          <cell r="T5" t="str">
            <v>Variación</v>
          </cell>
        </row>
        <row r="6">
          <cell r="E6" t="str">
            <v>APROPIACION</v>
          </cell>
          <cell r="F6" t="str">
            <v>PROYECTO</v>
          </cell>
          <cell r="G6" t="str">
            <v>Variación</v>
          </cell>
          <cell r="H6" t="str">
            <v>PARTICIPACION %</v>
          </cell>
          <cell r="O6" t="str">
            <v/>
          </cell>
          <cell r="P6" t="str">
            <v>VIGENTE</v>
          </cell>
          <cell r="Q6" t="str">
            <v xml:space="preserve">BASE </v>
          </cell>
          <cell r="R6" t="str">
            <v>PRESUPUESTO</v>
          </cell>
          <cell r="S6" t="str">
            <v>%</v>
          </cell>
          <cell r="T6" t="str">
            <v>%</v>
          </cell>
        </row>
        <row r="7">
          <cell r="D7" t="str">
            <v/>
          </cell>
          <cell r="E7" t="str">
            <v>VIGENTE</v>
          </cell>
          <cell r="F7" t="str">
            <v>PRESUPUESTO</v>
          </cell>
          <cell r="G7" t="str">
            <v>%</v>
          </cell>
          <cell r="P7" t="str">
            <v>(A)</v>
          </cell>
          <cell r="Q7" t="str">
            <v>(B)</v>
          </cell>
          <cell r="R7" t="str">
            <v>(C)</v>
          </cell>
          <cell r="S7" t="str">
            <v>(D)=(C/A)</v>
          </cell>
          <cell r="T7" t="str">
            <v>(E)=(C/B)</v>
          </cell>
        </row>
        <row r="8">
          <cell r="A8" t="str">
            <v>CONCEPTOS</v>
          </cell>
          <cell r="L8" t="str">
            <v>CONCEPTOS</v>
          </cell>
        </row>
        <row r="10">
          <cell r="A10" t="str">
            <v>I.</v>
          </cell>
          <cell r="B10" t="str">
            <v>INGRESOS DEL PRESUPUESTO NACIONAL</v>
          </cell>
          <cell r="E10">
            <v>34366401.332317002</v>
          </cell>
          <cell r="F10">
            <v>39798591.996973999</v>
          </cell>
          <cell r="G10">
            <v>15.806690412908452</v>
          </cell>
          <cell r="H10">
            <v>100</v>
          </cell>
          <cell r="I10">
            <v>100</v>
          </cell>
          <cell r="L10" t="str">
            <v>I.</v>
          </cell>
          <cell r="M10" t="str">
            <v>INGRESOS DEL PRESUPUESTO NACIONAL</v>
          </cell>
          <cell r="P10">
            <v>34366401.332317002</v>
          </cell>
          <cell r="Q10">
            <v>34716620.206469998</v>
          </cell>
          <cell r="R10">
            <v>39798591.996973999</v>
          </cell>
          <cell r="S10">
            <v>15.806690412908452</v>
          </cell>
          <cell r="T10">
            <v>14.638440494149529</v>
          </cell>
        </row>
        <row r="12">
          <cell r="A12" t="str">
            <v>1.</v>
          </cell>
          <cell r="B12" t="str">
            <v>INGRESOS CORRIENTES</v>
          </cell>
          <cell r="E12">
            <v>14973958.125847001</v>
          </cell>
          <cell r="F12">
            <v>17813984</v>
          </cell>
          <cell r="G12">
            <v>18.966433926716707</v>
          </cell>
          <cell r="H12">
            <v>43.571504566484812</v>
          </cell>
          <cell r="I12">
            <v>44.760337253525066</v>
          </cell>
          <cell r="L12" t="str">
            <v>1.</v>
          </cell>
          <cell r="M12" t="str">
            <v>INGRESOS CORRIENTES</v>
          </cell>
          <cell r="P12">
            <v>14973958.125847001</v>
          </cell>
          <cell r="Q12">
            <v>15324177</v>
          </cell>
          <cell r="R12">
            <v>17813984</v>
          </cell>
          <cell r="S12">
            <v>18.966433926716707</v>
          </cell>
          <cell r="T12">
            <v>16.24757401327328</v>
          </cell>
        </row>
        <row r="14">
          <cell r="B14" t="str">
            <v>1.1.  INGRESOS TRIBUTARIOS</v>
          </cell>
          <cell r="E14">
            <v>14609453</v>
          </cell>
          <cell r="F14">
            <v>17369627.000000462</v>
          </cell>
          <cell r="G14">
            <v>18.893068754870313</v>
          </cell>
          <cell r="H14">
            <v>42.510860705865539</v>
          </cell>
          <cell r="I14">
            <v>43.643822880269546</v>
          </cell>
          <cell r="M14" t="str">
            <v>1.1.  INGRESOS TRIBUTARIOS</v>
          </cell>
          <cell r="P14">
            <v>14609453</v>
          </cell>
          <cell r="Q14">
            <v>14749077</v>
          </cell>
          <cell r="R14">
            <v>17369627.000000462</v>
          </cell>
          <cell r="S14">
            <v>18.893068754870313</v>
          </cell>
          <cell r="T14">
            <v>17.767552505153116</v>
          </cell>
        </row>
        <row r="15">
          <cell r="H15">
            <v>0</v>
          </cell>
          <cell r="I15">
            <v>0</v>
          </cell>
        </row>
        <row r="16">
          <cell r="B16" t="str">
            <v xml:space="preserve">        1.1.1. IMPUESTOS DIRECTOS</v>
          </cell>
          <cell r="E16">
            <v>5845082</v>
          </cell>
          <cell r="F16">
            <v>6285366</v>
          </cell>
          <cell r="G16">
            <v>7.5325547186506636</v>
          </cell>
          <cell r="H16">
            <v>17.008129374615326</v>
          </cell>
          <cell r="I16">
            <v>15.792935590479921</v>
          </cell>
          <cell r="M16" t="str">
            <v xml:space="preserve">        1.1.1. IMPUESTOS DIRECTOS</v>
          </cell>
          <cell r="P16">
            <v>5845082</v>
          </cell>
          <cell r="Q16">
            <v>5393900</v>
          </cell>
          <cell r="R16">
            <v>6285366</v>
          </cell>
          <cell r="S16">
            <v>7.5325547186506636</v>
          </cell>
          <cell r="T16">
            <v>16.527299356680693</v>
          </cell>
        </row>
        <row r="17">
          <cell r="B17" t="str">
            <v>NUMERAL 0001</v>
          </cell>
          <cell r="D17" t="str">
            <v>IMPUESTO SOBRE LA RENTA Y COMPLEMENTARIOS</v>
          </cell>
          <cell r="E17">
            <v>5845082</v>
          </cell>
          <cell r="F17">
            <v>6285366</v>
          </cell>
          <cell r="G17">
            <v>7.5325547186506636</v>
          </cell>
          <cell r="H17">
            <v>17.008129374615326</v>
          </cell>
          <cell r="I17">
            <v>15.792935590479921</v>
          </cell>
          <cell r="M17" t="str">
            <v>NUMERAL 0001</v>
          </cell>
          <cell r="O17" t="str">
            <v>IMPUESTO SOBRE LA RENTA Y COMPLEMENTARIOS</v>
          </cell>
          <cell r="P17">
            <v>5845082</v>
          </cell>
          <cell r="Q17">
            <v>5393900</v>
          </cell>
          <cell r="R17">
            <v>6285366</v>
          </cell>
          <cell r="S17">
            <v>7.5325547186506636</v>
          </cell>
          <cell r="T17">
            <v>16.527299356680693</v>
          </cell>
        </row>
        <row r="18">
          <cell r="H18">
            <v>0</v>
          </cell>
          <cell r="I18">
            <v>0</v>
          </cell>
        </row>
        <row r="19">
          <cell r="B19" t="str">
            <v xml:space="preserve">        1.1.2. IMPUESTOS INDIRECTOS</v>
          </cell>
          <cell r="E19">
            <v>8764371</v>
          </cell>
          <cell r="F19">
            <v>11084261.000000462</v>
          </cell>
          <cell r="G19">
            <v>26.469554974343978</v>
          </cell>
          <cell r="H19">
            <v>25.502731331250217</v>
          </cell>
          <cell r="I19">
            <v>27.850887289789622</v>
          </cell>
          <cell r="M19" t="str">
            <v xml:space="preserve">        1.1.2. IMPUESTOS INDIRECTOS</v>
          </cell>
          <cell r="P19">
            <v>8764371</v>
          </cell>
          <cell r="Q19">
            <v>9355177</v>
          </cell>
          <cell r="R19">
            <v>11084261.000000462</v>
          </cell>
          <cell r="S19">
            <v>26.469554974343978</v>
          </cell>
          <cell r="T19">
            <v>18.482643353519258</v>
          </cell>
        </row>
        <row r="20">
          <cell r="B20" t="str">
            <v xml:space="preserve">NUMERAL </v>
          </cell>
          <cell r="C20" t="str">
            <v>0001</v>
          </cell>
          <cell r="D20" t="str">
            <v>IMPUESTOS SOBRE ADUANAS Y RECARGOS</v>
          </cell>
          <cell r="E20">
            <v>1216470</v>
          </cell>
          <cell r="F20">
            <v>1646430.000000464</v>
          </cell>
          <cell r="G20">
            <v>35.344891366039775</v>
          </cell>
          <cell r="H20">
            <v>3.5397072513847201</v>
          </cell>
          <cell r="I20">
            <v>4.1369051451007284</v>
          </cell>
          <cell r="M20" t="str">
            <v xml:space="preserve">NUMERAL </v>
          </cell>
          <cell r="N20" t="str">
            <v>0001</v>
          </cell>
          <cell r="O20" t="str">
            <v>IMPUESTOS SOBRE ADUANAS Y RECARGOS</v>
          </cell>
          <cell r="P20">
            <v>1216470</v>
          </cell>
          <cell r="Q20">
            <v>1444000</v>
          </cell>
          <cell r="R20">
            <v>1646430.000000464</v>
          </cell>
          <cell r="S20">
            <v>35.344891366039775</v>
          </cell>
          <cell r="T20">
            <v>14.018698060973955</v>
          </cell>
        </row>
        <row r="21">
          <cell r="B21" t="str">
            <v xml:space="preserve">NUMERAL </v>
          </cell>
          <cell r="C21" t="str">
            <v>0002</v>
          </cell>
          <cell r="D21" t="str">
            <v>IMPUESTO A LAS VENTAS</v>
          </cell>
          <cell r="E21">
            <v>6695019</v>
          </cell>
          <cell r="F21">
            <v>8117919</v>
          </cell>
          <cell r="G21">
            <v>21.253113695420424</v>
          </cell>
          <cell r="H21">
            <v>19.481292019086766</v>
          </cell>
          <cell r="I21">
            <v>20.397503008692439</v>
          </cell>
          <cell r="M21" t="str">
            <v xml:space="preserve">NUMERAL </v>
          </cell>
          <cell r="N21" t="str">
            <v>0002</v>
          </cell>
          <cell r="O21" t="str">
            <v>IMPUESTO A LAS VENTAS</v>
          </cell>
          <cell r="P21">
            <v>6695019</v>
          </cell>
          <cell r="Q21">
            <v>6887200</v>
          </cell>
          <cell r="R21">
            <v>8117919</v>
          </cell>
          <cell r="S21">
            <v>21.253113695420424</v>
          </cell>
          <cell r="T21">
            <v>17.86965675455918</v>
          </cell>
        </row>
        <row r="22">
          <cell r="D22" t="str">
            <v>INTERNAS</v>
          </cell>
          <cell r="E22">
            <v>4687973</v>
          </cell>
          <cell r="F22">
            <v>5452433</v>
          </cell>
          <cell r="G22">
            <v>16.306834531683535</v>
          </cell>
          <cell r="H22">
            <v>13.641151875833996</v>
          </cell>
          <cell r="I22">
            <v>13.700065068670177</v>
          </cell>
          <cell r="O22" t="str">
            <v>INTERNAS</v>
          </cell>
          <cell r="P22">
            <v>4687973</v>
          </cell>
          <cell r="Q22">
            <v>4549400</v>
          </cell>
          <cell r="R22">
            <v>5452433</v>
          </cell>
          <cell r="S22">
            <v>16.306834531683535</v>
          </cell>
          <cell r="T22">
            <v>19.849496636919149</v>
          </cell>
        </row>
        <row r="23">
          <cell r="D23" t="str">
            <v>EXTERNAS</v>
          </cell>
          <cell r="E23">
            <v>2007046</v>
          </cell>
          <cell r="F23">
            <v>2665486</v>
          </cell>
          <cell r="G23">
            <v>32.806422971870106</v>
          </cell>
          <cell r="H23">
            <v>5.8401401432527695</v>
          </cell>
          <cell r="I23">
            <v>6.6974379400222617</v>
          </cell>
          <cell r="O23" t="str">
            <v>EXTERNAS</v>
          </cell>
          <cell r="P23">
            <v>2007046</v>
          </cell>
          <cell r="Q23">
            <v>2337800</v>
          </cell>
          <cell r="R23">
            <v>2665486</v>
          </cell>
          <cell r="S23">
            <v>32.806422971870106</v>
          </cell>
          <cell r="T23">
            <v>14.016853451963375</v>
          </cell>
        </row>
        <row r="24">
          <cell r="B24" t="str">
            <v xml:space="preserve">NUMERAL </v>
          </cell>
          <cell r="C24" t="str">
            <v>0003</v>
          </cell>
          <cell r="D24" t="str">
            <v>IMPUESTO A LA GASOLINA Y ACPM</v>
          </cell>
          <cell r="E24">
            <v>690540</v>
          </cell>
          <cell r="F24">
            <v>917324</v>
          </cell>
          <cell r="G24">
            <v>32.841544298664815</v>
          </cell>
          <cell r="H24">
            <v>2.0093462603855454</v>
          </cell>
          <cell r="I24">
            <v>2.3049157117662524</v>
          </cell>
          <cell r="M24" t="str">
            <v xml:space="preserve">NUMERAL </v>
          </cell>
          <cell r="N24" t="str">
            <v>0003</v>
          </cell>
          <cell r="O24" t="str">
            <v>IMPUESTO A LA GASOLINA Y ACPM</v>
          </cell>
          <cell r="P24">
            <v>690540</v>
          </cell>
          <cell r="Q24">
            <v>691000</v>
          </cell>
          <cell r="R24">
            <v>917324</v>
          </cell>
          <cell r="S24">
            <v>32.841544298664815</v>
          </cell>
          <cell r="T24">
            <v>32.753111432706227</v>
          </cell>
        </row>
        <row r="25">
          <cell r="B25" t="str">
            <v xml:space="preserve">NUMERAL </v>
          </cell>
          <cell r="C25" t="str">
            <v>0005</v>
          </cell>
          <cell r="D25" t="str">
            <v>IMPUESTO DE TIMBRE NACIONAL</v>
          </cell>
          <cell r="E25">
            <v>138600</v>
          </cell>
          <cell r="F25">
            <v>371608</v>
          </cell>
          <cell r="G25">
            <v>168.11544011544009</v>
          </cell>
          <cell r="H25">
            <v>0.40330088291690069</v>
          </cell>
          <cell r="I25">
            <v>0.93372147443872999</v>
          </cell>
          <cell r="M25" t="str">
            <v xml:space="preserve">NUMERAL </v>
          </cell>
          <cell r="N25" t="str">
            <v>0005</v>
          </cell>
          <cell r="O25" t="str">
            <v>IMPUESTO DE TIMBRE NACIONAL</v>
          </cell>
          <cell r="P25">
            <v>138600</v>
          </cell>
          <cell r="Q25">
            <v>310100</v>
          </cell>
          <cell r="R25">
            <v>371608</v>
          </cell>
          <cell r="S25">
            <v>168.11544011544009</v>
          </cell>
          <cell r="T25">
            <v>19.834891970332148</v>
          </cell>
        </row>
        <row r="26">
          <cell r="D26" t="str">
            <v>OTROS IMPUESTOS INDIRECTOS</v>
          </cell>
          <cell r="E26">
            <v>23742</v>
          </cell>
          <cell r="F26">
            <v>30980</v>
          </cell>
          <cell r="G26">
            <v>30.486058461797661</v>
          </cell>
          <cell r="H26">
            <v>6.9084917476284674E-2</v>
          </cell>
          <cell r="I26">
            <v>7.7841949791478793E-2</v>
          </cell>
          <cell r="O26" t="str">
            <v>OTROS IMPUESTOS INDIRECTOS</v>
          </cell>
          <cell r="P26">
            <v>23742</v>
          </cell>
          <cell r="Q26">
            <v>22877</v>
          </cell>
          <cell r="R26">
            <v>30980</v>
          </cell>
          <cell r="S26">
            <v>30.486058461797661</v>
          </cell>
          <cell r="T26">
            <v>35.419854001835915</v>
          </cell>
        </row>
        <row r="27">
          <cell r="B27" t="str">
            <v xml:space="preserve">NUMERAL </v>
          </cell>
          <cell r="C27" t="str">
            <v>0004</v>
          </cell>
          <cell r="D27" t="str">
            <v>IMPUESTO 5% PASAJES INTERNACIONALES</v>
          </cell>
          <cell r="E27">
            <v>8559.2999999999993</v>
          </cell>
          <cell r="H27">
            <v>2.4906011884203664E-2</v>
          </cell>
          <cell r="I27">
            <v>0</v>
          </cell>
          <cell r="M27" t="str">
            <v xml:space="preserve">NUMERAL </v>
          </cell>
          <cell r="N27" t="str">
            <v>0004</v>
          </cell>
          <cell r="O27" t="str">
            <v>IMPUESTO 5% PASAJES INTERNACIONALES</v>
          </cell>
          <cell r="P27">
            <v>8559.2999999999993</v>
          </cell>
        </row>
        <row r="28">
          <cell r="B28" t="str">
            <v xml:space="preserve">NUMERAL </v>
          </cell>
          <cell r="C28" t="str">
            <v>0006</v>
          </cell>
          <cell r="D28" t="str">
            <v>IMPUESTO DE TIMBRE NACIONAL SOBRE SALIDAS AL EXT.</v>
          </cell>
          <cell r="E28">
            <v>13405.7</v>
          </cell>
          <cell r="F28">
            <v>27666</v>
          </cell>
          <cell r="G28">
            <v>106.37490022900704</v>
          </cell>
          <cell r="H28">
            <v>3.9008157619906898E-2</v>
          </cell>
          <cell r="I28">
            <v>6.9515022044256053E-2</v>
          </cell>
          <cell r="M28" t="str">
            <v xml:space="preserve">NUMERAL </v>
          </cell>
          <cell r="N28" t="str">
            <v>0006</v>
          </cell>
          <cell r="O28" t="str">
            <v>IMPUESTO DE TIMBRE NACIONAL SOBRE SALIDAS AL EXT.</v>
          </cell>
          <cell r="P28">
            <v>13405.7</v>
          </cell>
          <cell r="Q28">
            <v>21100</v>
          </cell>
          <cell r="R28">
            <v>27666</v>
          </cell>
          <cell r="S28">
            <v>106.37490022900704</v>
          </cell>
          <cell r="T28">
            <v>31.118483412322284</v>
          </cell>
        </row>
        <row r="29">
          <cell r="B29" t="str">
            <v xml:space="preserve">NUMERAL </v>
          </cell>
          <cell r="C29" t="str">
            <v>0007</v>
          </cell>
          <cell r="D29" t="str">
            <v>IMPUESTO AL ORO Y AL PLATINO</v>
          </cell>
          <cell r="E29">
            <v>1777</v>
          </cell>
          <cell r="F29">
            <v>3314</v>
          </cell>
          <cell r="G29">
            <v>86.494091164884651</v>
          </cell>
          <cell r="H29">
            <v>5.1707479721741162E-3</v>
          </cell>
          <cell r="I29">
            <v>8.3269277472227485E-3</v>
          </cell>
          <cell r="M29" t="str">
            <v xml:space="preserve">NUMERAL </v>
          </cell>
          <cell r="N29" t="str">
            <v>0007</v>
          </cell>
          <cell r="O29" t="str">
            <v>IMPUESTO AL ORO Y AL PLATINO</v>
          </cell>
          <cell r="P29">
            <v>1777</v>
          </cell>
          <cell r="Q29">
            <v>1777</v>
          </cell>
          <cell r="R29">
            <v>3314</v>
          </cell>
          <cell r="S29">
            <v>86.494091164884651</v>
          </cell>
          <cell r="T29">
            <v>86.494091164884651</v>
          </cell>
        </row>
        <row r="30">
          <cell r="B30" t="str">
            <v xml:space="preserve">NUMERAL </v>
          </cell>
          <cell r="C30" t="str">
            <v>0008</v>
          </cell>
          <cell r="D30" t="str">
            <v>OTROS</v>
          </cell>
          <cell r="E30">
            <v>0</v>
          </cell>
          <cell r="G30" t="e">
            <v>#DIV/0!</v>
          </cell>
          <cell r="H30">
            <v>0</v>
          </cell>
          <cell r="I30">
            <v>0</v>
          </cell>
          <cell r="M30" t="str">
            <v xml:space="preserve">NUMERAL </v>
          </cell>
          <cell r="N30" t="str">
            <v>0008</v>
          </cell>
          <cell r="O30" t="str">
            <v>OTROS</v>
          </cell>
          <cell r="P30">
            <v>0</v>
          </cell>
          <cell r="S30" t="e">
            <v>#DIV/0!</v>
          </cell>
          <cell r="T30" t="e">
            <v>#DIV/0!</v>
          </cell>
        </row>
        <row r="31">
          <cell r="H31">
            <v>0</v>
          </cell>
          <cell r="I31">
            <v>0</v>
          </cell>
        </row>
        <row r="32">
          <cell r="B32" t="str">
            <v>1.2</v>
          </cell>
          <cell r="C32" t="str">
            <v>INGRESOS NO TRIBUTARIOS</v>
          </cell>
          <cell r="E32">
            <v>364505.12584699999</v>
          </cell>
          <cell r="F32">
            <v>444356.99999953806</v>
          </cell>
          <cell r="G32">
            <v>21.906927637021955</v>
          </cell>
          <cell r="H32">
            <v>1.0606438606192721</v>
          </cell>
          <cell r="I32">
            <v>1.1165143732555256</v>
          </cell>
          <cell r="M32" t="str">
            <v>1.2</v>
          </cell>
          <cell r="N32" t="str">
            <v>INGRESOS NO TRIBUTARIOS</v>
          </cell>
          <cell r="P32">
            <v>364505.12584699999</v>
          </cell>
          <cell r="Q32">
            <v>575100</v>
          </cell>
          <cell r="R32">
            <v>444356.99999953806</v>
          </cell>
          <cell r="S32">
            <v>21.906927637021955</v>
          </cell>
          <cell r="T32">
            <v>-22.733959311504425</v>
          </cell>
        </row>
        <row r="33">
          <cell r="C33" t="str">
            <v>1.2.1.</v>
          </cell>
          <cell r="D33" t="str">
            <v>TASAS Y MULTAS</v>
          </cell>
          <cell r="E33">
            <v>364505.12584699999</v>
          </cell>
          <cell r="F33">
            <v>444356.99999953806</v>
          </cell>
          <cell r="G33">
            <v>21.906927637021955</v>
          </cell>
          <cell r="H33">
            <v>1.0606438606192721</v>
          </cell>
          <cell r="I33">
            <v>1.1165143732555256</v>
          </cell>
          <cell r="N33" t="str">
            <v>1.2.1.</v>
          </cell>
          <cell r="O33" t="str">
            <v>TASAS Y MULTAS</v>
          </cell>
          <cell r="P33">
            <v>364505.12584699999</v>
          </cell>
          <cell r="Q33">
            <v>575100</v>
          </cell>
          <cell r="R33">
            <v>444356.99999953806</v>
          </cell>
          <cell r="S33">
            <v>21.906927637021955</v>
          </cell>
          <cell r="T33">
            <v>-22.733959311504425</v>
          </cell>
        </row>
        <row r="34">
          <cell r="B34" t="str">
            <v xml:space="preserve">NUMERAL </v>
          </cell>
          <cell r="C34" t="str">
            <v>0002</v>
          </cell>
          <cell r="D34" t="str">
            <v>OTRAS TASAS, MULTAS Y CONTRIBUCIONES NO ESPECIFICADAS</v>
          </cell>
          <cell r="E34">
            <v>11595.076499999999</v>
          </cell>
          <cell r="F34">
            <v>60326</v>
          </cell>
          <cell r="G34">
            <v>420.27254843898618</v>
          </cell>
          <cell r="H34">
            <v>3.3739571355981289E-2</v>
          </cell>
          <cell r="I34">
            <v>0.15157822669853938</v>
          </cell>
          <cell r="M34" t="str">
            <v xml:space="preserve">NUMERAL </v>
          </cell>
          <cell r="N34" t="str">
            <v>0002</v>
          </cell>
          <cell r="O34" t="str">
            <v>OTRAS TASAS, MULTAS Y CONTRIBUCIONES NO ESPECIFICADAS</v>
          </cell>
          <cell r="P34">
            <v>11595.076499999999</v>
          </cell>
          <cell r="Q34">
            <v>11500</v>
          </cell>
          <cell r="R34">
            <v>60326</v>
          </cell>
          <cell r="S34">
            <v>420.27254843898618</v>
          </cell>
          <cell r="T34">
            <v>424.57391304347823</v>
          </cell>
        </row>
        <row r="35">
          <cell r="B35" t="str">
            <v xml:space="preserve">NUMERAL </v>
          </cell>
          <cell r="C35" t="str">
            <v>0003</v>
          </cell>
          <cell r="D35" t="str">
            <v>CONTRIBUCION ESPECIAL POR EXPLOTACION O EXPORTACION</v>
          </cell>
          <cell r="H35">
            <v>0</v>
          </cell>
          <cell r="I35">
            <v>0</v>
          </cell>
          <cell r="M35" t="str">
            <v xml:space="preserve">NUMERAL </v>
          </cell>
          <cell r="N35" t="str">
            <v>0003</v>
          </cell>
          <cell r="O35" t="str">
            <v>CONTRIBUCION ESPECIAL POR EXPLOTACION O EXPORTACION</v>
          </cell>
        </row>
        <row r="36">
          <cell r="D36" t="str">
            <v>DE PETROLEO CRUDO, GAS LIBRE, CARBON Y FERRONIQUEL</v>
          </cell>
          <cell r="E36">
            <v>164620</v>
          </cell>
          <cell r="F36">
            <v>34844.999999538064</v>
          </cell>
          <cell r="G36">
            <v>-78.833070101118906</v>
          </cell>
          <cell r="H36">
            <v>0.47901436757417171</v>
          </cell>
          <cell r="I36">
            <v>8.7553348626472599E-2</v>
          </cell>
          <cell r="O36" t="str">
            <v>DE PETROLEO CRUDO, GAS LIBRE, CARBON Y FERRONIQUEL</v>
          </cell>
          <cell r="P36">
            <v>164620</v>
          </cell>
          <cell r="Q36">
            <v>75600</v>
          </cell>
          <cell r="R36">
            <v>34844.999999538064</v>
          </cell>
          <cell r="S36">
            <v>-78.833070101118906</v>
          </cell>
          <cell r="T36">
            <v>-53.908730159341189</v>
          </cell>
        </row>
        <row r="37">
          <cell r="B37" t="str">
            <v xml:space="preserve">NUMERAL </v>
          </cell>
          <cell r="C37" t="str">
            <v>0004</v>
          </cell>
          <cell r="D37" t="str">
            <v>CONTRIBUCION ESPECIAL DEL 5% SOBRE LOS CONTRATOS DE</v>
          </cell>
          <cell r="E37">
            <v>0</v>
          </cell>
          <cell r="H37">
            <v>0</v>
          </cell>
          <cell r="I37">
            <v>0</v>
          </cell>
          <cell r="M37" t="str">
            <v xml:space="preserve">NUMERAL </v>
          </cell>
          <cell r="N37" t="str">
            <v>0004</v>
          </cell>
          <cell r="O37" t="str">
            <v>CONTRIBUCION ESPECIAL DEL 5% SOBRE LOS CONTRATOS DE</v>
          </cell>
          <cell r="P37">
            <v>0</v>
          </cell>
        </row>
        <row r="38">
          <cell r="D38" t="str">
            <v>OBRAS PUBLICAS DEL ORDEN NACIONAL, LEY 104 DE 1993</v>
          </cell>
          <cell r="E38">
            <v>28326.2441</v>
          </cell>
          <cell r="H38">
            <v>8.2424237050863283E-2</v>
          </cell>
          <cell r="I38">
            <v>0</v>
          </cell>
          <cell r="O38" t="str">
            <v>OBRAS PUBLICAS DEL ORDEN NACIONAL, LEY 104 DE 1993</v>
          </cell>
          <cell r="P38">
            <v>28326.2441</v>
          </cell>
          <cell r="Q38">
            <v>28300</v>
          </cell>
        </row>
        <row r="39">
          <cell r="B39" t="str">
            <v xml:space="preserve">NUMERAL </v>
          </cell>
          <cell r="C39" t="str">
            <v>0005</v>
          </cell>
          <cell r="D39" t="str">
            <v>FONDO DE RECURSOS DEL SUPERAVIT DE LA NACION</v>
          </cell>
          <cell r="E39">
            <v>138439.12584699999</v>
          </cell>
          <cell r="F39">
            <v>151520</v>
          </cell>
          <cell r="G39">
            <v>9.4488274705351039</v>
          </cell>
          <cell r="H39">
            <v>0.40283276828527437</v>
          </cell>
          <cell r="I39">
            <v>0.38071698619770394</v>
          </cell>
          <cell r="M39" t="str">
            <v xml:space="preserve">NUMERAL </v>
          </cell>
          <cell r="N39" t="str">
            <v>0005</v>
          </cell>
          <cell r="O39" t="str">
            <v>FONDO DE RECURSOS DEL SUPERAVIT DE LA NACION</v>
          </cell>
          <cell r="P39">
            <v>138439.12584699999</v>
          </cell>
          <cell r="Q39">
            <v>138400</v>
          </cell>
          <cell r="R39">
            <v>151520</v>
          </cell>
          <cell r="S39">
            <v>9.4488274705351039</v>
          </cell>
          <cell r="T39">
            <v>9.479768786127174</v>
          </cell>
        </row>
        <row r="40">
          <cell r="B40" t="str">
            <v xml:space="preserve">NUMERAL </v>
          </cell>
          <cell r="C40" t="str">
            <v>0006</v>
          </cell>
          <cell r="D40" t="str">
            <v>CONCESION SOCIEDADES PORTUARIAS</v>
          </cell>
          <cell r="E40">
            <v>21524.679400000001</v>
          </cell>
          <cell r="F40">
            <v>17764</v>
          </cell>
          <cell r="G40">
            <v>-17.47147695031407</v>
          </cell>
          <cell r="H40">
            <v>6.2632916352981433E-2</v>
          </cell>
          <cell r="I40">
            <v>4.4634744870749817E-2</v>
          </cell>
          <cell r="M40" t="str">
            <v xml:space="preserve">NUMERAL </v>
          </cell>
          <cell r="N40" t="str">
            <v>0006</v>
          </cell>
          <cell r="O40" t="str">
            <v>CONCESION SOCIEDADES PORTUARIAS</v>
          </cell>
          <cell r="P40">
            <v>21524.679400000001</v>
          </cell>
          <cell r="Q40">
            <v>21300</v>
          </cell>
          <cell r="R40">
            <v>17764</v>
          </cell>
          <cell r="S40">
            <v>-17.47147695031407</v>
          </cell>
          <cell r="T40">
            <v>-16.600938967136148</v>
          </cell>
        </row>
        <row r="41">
          <cell r="B41" t="str">
            <v xml:space="preserve">NUMERAL </v>
          </cell>
          <cell r="C41" t="str">
            <v>0007</v>
          </cell>
          <cell r="D41" t="str">
            <v xml:space="preserve"> CONCESION LARGA DISTANCIA</v>
          </cell>
          <cell r="F41">
            <v>179902</v>
          </cell>
          <cell r="H41">
            <v>0</v>
          </cell>
          <cell r="I41">
            <v>0.45203106686206002</v>
          </cell>
          <cell r="M41" t="str">
            <v xml:space="preserve">NUMERAL </v>
          </cell>
          <cell r="N41" t="str">
            <v>0007</v>
          </cell>
          <cell r="O41" t="str">
            <v xml:space="preserve"> CONCESION LARGA DISTANCIA</v>
          </cell>
          <cell r="Q41">
            <v>300000</v>
          </cell>
          <cell r="R41">
            <v>179902</v>
          </cell>
          <cell r="T41">
            <v>-40.032666666666671</v>
          </cell>
        </row>
        <row r="42">
          <cell r="H42">
            <v>0</v>
          </cell>
          <cell r="I42">
            <v>0</v>
          </cell>
        </row>
        <row r="43">
          <cell r="A43" t="str">
            <v>2.</v>
          </cell>
          <cell r="B43" t="str">
            <v>RECURSOS DE CAPITAL</v>
          </cell>
          <cell r="E43">
            <v>16847606.002560999</v>
          </cell>
          <cell r="F43">
            <v>19182007.865153998</v>
          </cell>
          <cell r="G43">
            <v>13.855985605540312</v>
          </cell>
          <cell r="H43">
            <v>49.023480345374651</v>
          </cell>
          <cell r="I43">
            <v>48.197704749485766</v>
          </cell>
          <cell r="L43" t="str">
            <v>2.</v>
          </cell>
          <cell r="M43" t="str">
            <v>RECURSOS DE CAPITAL</v>
          </cell>
          <cell r="P43">
            <v>16847606.002560999</v>
          </cell>
          <cell r="Q43">
            <v>16847606.002560999</v>
          </cell>
          <cell r="R43">
            <v>19182007.865153998</v>
          </cell>
          <cell r="S43">
            <v>13.855985605540312</v>
          </cell>
          <cell r="T43">
            <v>13.855985605540312</v>
          </cell>
        </row>
        <row r="44">
          <cell r="H44">
            <v>0</v>
          </cell>
          <cell r="I44">
            <v>0</v>
          </cell>
        </row>
        <row r="45">
          <cell r="B45" t="str">
            <v>2.5. RECURSOS DEL CREDITO EXTERNO</v>
          </cell>
          <cell r="E45">
            <v>3352906.6945369998</v>
          </cell>
          <cell r="F45">
            <v>5299805.9730000002</v>
          </cell>
          <cell r="G45">
            <v>58.066014232819143</v>
          </cell>
          <cell r="H45">
            <v>9.7563508675668036</v>
          </cell>
          <cell r="I45">
            <v>13.316566509194494</v>
          </cell>
          <cell r="M45" t="str">
            <v>2.5. RECURSOS DEL CREDITO EXTERNO</v>
          </cell>
          <cell r="P45">
            <v>3352906.6945369998</v>
          </cell>
          <cell r="Q45">
            <v>3352906.6945369998</v>
          </cell>
          <cell r="R45">
            <v>5299805.9730000002</v>
          </cell>
          <cell r="S45">
            <v>58.066014232819143</v>
          </cell>
          <cell r="T45">
            <v>58.066014232819143</v>
          </cell>
        </row>
        <row r="46">
          <cell r="B46" t="str">
            <v>2.6. RECURSOS DEL CREDITO INTERNO</v>
          </cell>
          <cell r="E46">
            <v>10983664.808024</v>
          </cell>
          <cell r="F46">
            <v>9735498.8921539988</v>
          </cell>
          <cell r="G46">
            <v>-11.363838369850532</v>
          </cell>
          <cell r="H46">
            <v>31.960474132318691</v>
          </cell>
          <cell r="I46">
            <v>24.461917881150715</v>
          </cell>
          <cell r="M46" t="str">
            <v>2.6. RECURSOS DEL CREDITO INTERNO</v>
          </cell>
          <cell r="P46">
            <v>10983664.808024</v>
          </cell>
          <cell r="Q46">
            <v>10983664.808024</v>
          </cell>
          <cell r="R46">
            <v>9735498.8921539988</v>
          </cell>
          <cell r="S46">
            <v>-11.363838369850532</v>
          </cell>
          <cell r="T46">
            <v>-11.363838369850532</v>
          </cell>
        </row>
        <row r="47">
          <cell r="B47" t="str">
            <v>2.7. OTROS RECURSOS DE CAPITAL</v>
          </cell>
          <cell r="E47">
            <v>2511034.5</v>
          </cell>
          <cell r="F47">
            <v>4146703</v>
          </cell>
          <cell r="G47">
            <v>65.13922847336427</v>
          </cell>
          <cell r="H47">
            <v>7.3066553454891654</v>
          </cell>
          <cell r="I47">
            <v>10.419220359140558</v>
          </cell>
          <cell r="M47" t="str">
            <v>2.7. OTROS RECURSOS DE CAPITAL</v>
          </cell>
          <cell r="P47">
            <v>2511034.5</v>
          </cell>
          <cell r="Q47">
            <v>2511034.5</v>
          </cell>
          <cell r="R47">
            <v>4146703</v>
          </cell>
          <cell r="S47">
            <v>65.13922847336427</v>
          </cell>
          <cell r="T47">
            <v>65.13922847336427</v>
          </cell>
        </row>
        <row r="48">
          <cell r="B48" t="str">
            <v>NUMERAL 0001</v>
          </cell>
          <cell r="D48" t="str">
            <v>RECUPERACION DE CARTERA</v>
          </cell>
          <cell r="E48">
            <v>141600</v>
          </cell>
          <cell r="F48">
            <v>214023</v>
          </cell>
          <cell r="G48">
            <v>51.146186440677965</v>
          </cell>
          <cell r="H48">
            <v>0.41203033925709337</v>
          </cell>
          <cell r="I48">
            <v>0.53776525565596089</v>
          </cell>
          <cell r="M48" t="str">
            <v>NUMERAL 0001</v>
          </cell>
          <cell r="O48" t="str">
            <v>RECUPERACION DE CARTERA</v>
          </cell>
          <cell r="P48">
            <v>141600</v>
          </cell>
          <cell r="Q48">
            <v>141600</v>
          </cell>
          <cell r="R48">
            <v>214023</v>
          </cell>
          <cell r="S48">
            <v>51.146186440677965</v>
          </cell>
          <cell r="T48">
            <v>51.146186440677965</v>
          </cell>
        </row>
        <row r="49">
          <cell r="B49" t="str">
            <v>NUMERAL 0002</v>
          </cell>
          <cell r="D49" t="str">
            <v>RENDIMIENTOS FINANCIEROS</v>
          </cell>
          <cell r="E49">
            <v>320600</v>
          </cell>
          <cell r="F49">
            <v>179500</v>
          </cell>
          <cell r="G49">
            <v>-44.011228945726764</v>
          </cell>
          <cell r="H49">
            <v>0.93288790088858853</v>
          </cell>
          <cell r="I49">
            <v>0.45102098087703174</v>
          </cell>
          <cell r="M49" t="str">
            <v>NUMERAL 0002</v>
          </cell>
          <cell r="O49" t="str">
            <v>RENDIMIENTOS FINANCIEROS</v>
          </cell>
          <cell r="P49">
            <v>320600</v>
          </cell>
          <cell r="Q49">
            <v>320600</v>
          </cell>
          <cell r="R49">
            <v>179500</v>
          </cell>
          <cell r="S49">
            <v>-44.011228945726764</v>
          </cell>
          <cell r="T49">
            <v>-44.011228945726764</v>
          </cell>
        </row>
        <row r="50">
          <cell r="B50" t="str">
            <v>NUMERAL 0003</v>
          </cell>
          <cell r="D50" t="str">
            <v>DONACIONES</v>
          </cell>
          <cell r="E50">
            <v>13171.37456</v>
          </cell>
          <cell r="F50">
            <v>2270</v>
          </cell>
          <cell r="G50">
            <v>-82.765656009102216</v>
          </cell>
          <cell r="H50">
            <v>3.832631305394809E-2</v>
          </cell>
          <cell r="I50">
            <v>5.7037193681942176E-3</v>
          </cell>
          <cell r="M50" t="str">
            <v>NUMERAL 0003</v>
          </cell>
          <cell r="O50" t="str">
            <v>DONACIONES</v>
          </cell>
          <cell r="P50">
            <v>13171.37456</v>
          </cell>
          <cell r="Q50">
            <v>13171.37456</v>
          </cell>
          <cell r="R50">
            <v>2270</v>
          </cell>
          <cell r="S50">
            <v>-82.765656009102216</v>
          </cell>
          <cell r="T50">
            <v>-82.765656009102216</v>
          </cell>
        </row>
        <row r="51">
          <cell r="B51" t="str">
            <v>NUMERAL 0004</v>
          </cell>
          <cell r="D51" t="str">
            <v>DIFERENCIAL CAMBIARIO</v>
          </cell>
          <cell r="F51">
            <v>0</v>
          </cell>
          <cell r="H51">
            <v>0</v>
          </cell>
          <cell r="I51">
            <v>0</v>
          </cell>
          <cell r="M51" t="str">
            <v>NUMERAL 0004</v>
          </cell>
          <cell r="O51" t="str">
            <v>DIFERENCIAL CAMBIARIO</v>
          </cell>
          <cell r="R51">
            <v>0</v>
          </cell>
        </row>
        <row r="52">
          <cell r="B52" t="str">
            <v>NUMERAL 0005</v>
          </cell>
          <cell r="D52" t="str">
            <v>ENAJENACION DE ACTIVOS</v>
          </cell>
          <cell r="E52">
            <v>995800</v>
          </cell>
          <cell r="F52">
            <v>2162600</v>
          </cell>
          <cell r="G52">
            <v>117.17212291624826</v>
          </cell>
          <cell r="H52">
            <v>2.8975975411879489</v>
          </cell>
          <cell r="I52">
            <v>5.4338605751792137</v>
          </cell>
          <cell r="M52" t="str">
            <v>NUMERAL 0005</v>
          </cell>
          <cell r="O52" t="str">
            <v>ENAJENACION DE ACTIVOS</v>
          </cell>
          <cell r="P52">
            <v>995800</v>
          </cell>
          <cell r="Q52">
            <v>995800</v>
          </cell>
          <cell r="R52">
            <v>2162600</v>
          </cell>
          <cell r="S52">
            <v>117.17212291624826</v>
          </cell>
          <cell r="T52">
            <v>117.17212291624826</v>
          </cell>
        </row>
        <row r="53">
          <cell r="B53" t="str">
            <v>NUMERAL 0006</v>
          </cell>
          <cell r="C53" t="str">
            <v>0009</v>
          </cell>
          <cell r="D53" t="str">
            <v>REINTEGROS Y OTROS RECURSOS NO APROPIADOS</v>
          </cell>
          <cell r="E53">
            <v>234963.12544</v>
          </cell>
          <cell r="F53">
            <v>190000</v>
          </cell>
          <cell r="G53">
            <v>-19.136247594511058</v>
          </cell>
          <cell r="H53">
            <v>0.68370011502789674</v>
          </cell>
          <cell r="I53">
            <v>0.47740382376956003</v>
          </cell>
          <cell r="M53" t="str">
            <v>NUMERAL 0006</v>
          </cell>
          <cell r="N53" t="str">
            <v>0009</v>
          </cell>
          <cell r="O53" t="str">
            <v>REINTEGROS Y OTROS RECURSOS NO APROPIADOS</v>
          </cell>
          <cell r="P53">
            <v>234963.12544</v>
          </cell>
          <cell r="Q53">
            <v>234963.12544</v>
          </cell>
          <cell r="R53">
            <v>190000</v>
          </cell>
          <cell r="S53">
            <v>-19.136247594511058</v>
          </cell>
          <cell r="T53">
            <v>-19.136247594511058</v>
          </cell>
        </row>
        <row r="54">
          <cell r="B54" t="str">
            <v>NUMERAL 0010</v>
          </cell>
          <cell r="D54" t="str">
            <v>SUPERAVIT DE LA NACION</v>
          </cell>
          <cell r="F54">
            <v>335010</v>
          </cell>
          <cell r="H54">
            <v>0</v>
          </cell>
          <cell r="I54">
            <v>0.84176344737389652</v>
          </cell>
          <cell r="M54" t="str">
            <v>NUMERAL 0010</v>
          </cell>
          <cell r="O54" t="str">
            <v>SUPERAVIT DE LA NACION</v>
          </cell>
          <cell r="R54">
            <v>335010</v>
          </cell>
        </row>
        <row r="55">
          <cell r="B55" t="str">
            <v>NUMERAL 0011</v>
          </cell>
          <cell r="D55" t="str">
            <v xml:space="preserve">EXCEDENTES FINANCIEROS ENTIDADES DESCENTRALIZADAS </v>
          </cell>
          <cell r="E55">
            <v>804900</v>
          </cell>
          <cell r="F55">
            <v>1063300</v>
          </cell>
          <cell r="G55">
            <v>32.103366877873029</v>
          </cell>
          <cell r="H55">
            <v>2.3421131360736895</v>
          </cell>
          <cell r="I55">
            <v>2.6717025569167014</v>
          </cell>
          <cell r="M55" t="str">
            <v>NUMERAL 0011</v>
          </cell>
          <cell r="O55" t="str">
            <v xml:space="preserve">EXCEDENTES FINANCIEROS ENTIDADES DESCENTRALIZADAS </v>
          </cell>
          <cell r="P55">
            <v>804900</v>
          </cell>
          <cell r="Q55">
            <v>804900</v>
          </cell>
          <cell r="R55">
            <v>1063300</v>
          </cell>
          <cell r="S55">
            <v>32.103366877873029</v>
          </cell>
          <cell r="T55">
            <v>32.103366877873029</v>
          </cell>
        </row>
        <row r="56">
          <cell r="D56" t="str">
            <v>DEL ORDEN NACIONAL</v>
          </cell>
          <cell r="F56">
            <v>0</v>
          </cell>
          <cell r="H56">
            <v>0</v>
          </cell>
          <cell r="I56">
            <v>0</v>
          </cell>
          <cell r="O56" t="str">
            <v>DEL ORDEN NACIONAL</v>
          </cell>
          <cell r="R56">
            <v>0</v>
          </cell>
        </row>
        <row r="57">
          <cell r="H57">
            <v>0</v>
          </cell>
          <cell r="I57">
            <v>0</v>
          </cell>
        </row>
        <row r="58">
          <cell r="A58">
            <v>3</v>
          </cell>
          <cell r="B58" t="str">
            <v>RENTAS PARAFISCALES</v>
          </cell>
          <cell r="E58">
            <v>742831.93553000002</v>
          </cell>
          <cell r="F58">
            <v>495721.437148</v>
          </cell>
          <cell r="G58">
            <v>-33.266003595509154</v>
          </cell>
          <cell r="H58">
            <v>2.1615063164366468</v>
          </cell>
          <cell r="I58">
            <v>1.2455753137841938</v>
          </cell>
          <cell r="L58">
            <v>3</v>
          </cell>
          <cell r="M58" t="str">
            <v>RENTAS PARAFISCALES</v>
          </cell>
          <cell r="P58">
            <v>742831.93553000002</v>
          </cell>
          <cell r="Q58">
            <v>742831.93553000002</v>
          </cell>
          <cell r="R58">
            <v>495721.437148</v>
          </cell>
          <cell r="S58">
            <v>-33.266003595509154</v>
          </cell>
          <cell r="T58">
            <v>-33.266003595509154</v>
          </cell>
        </row>
        <row r="59">
          <cell r="B59" t="str">
            <v xml:space="preserve">NUMERAL </v>
          </cell>
          <cell r="C59" t="str">
            <v>0001</v>
          </cell>
          <cell r="D59" t="str">
            <v>FONDO DE PRESTACIONES SOCIALES DEL MAGISTERIO</v>
          </cell>
          <cell r="E59">
            <v>742831.93553000002</v>
          </cell>
          <cell r="F59">
            <v>495721.437148</v>
          </cell>
          <cell r="G59">
            <v>-33.266003595509154</v>
          </cell>
          <cell r="H59">
            <v>2.1615063164366468</v>
          </cell>
          <cell r="I59">
            <v>1.2455753137841938</v>
          </cell>
          <cell r="M59" t="str">
            <v xml:space="preserve">NUMERAL </v>
          </cell>
          <cell r="N59" t="str">
            <v>0001</v>
          </cell>
          <cell r="O59" t="str">
            <v>FONDO DE PRESTACIONES SOCIALES DEL MAGISTERIO</v>
          </cell>
          <cell r="P59">
            <v>742831.93553000002</v>
          </cell>
          <cell r="Q59">
            <v>742831.93553000002</v>
          </cell>
          <cell r="R59">
            <v>495721.437148</v>
          </cell>
          <cell r="S59">
            <v>-33.266003595509154</v>
          </cell>
          <cell r="T59">
            <v>-33.266003595509154</v>
          </cell>
        </row>
        <row r="60">
          <cell r="H60">
            <v>0</v>
          </cell>
          <cell r="I60">
            <v>0</v>
          </cell>
        </row>
        <row r="61">
          <cell r="A61">
            <v>4</v>
          </cell>
          <cell r="B61" t="str">
            <v>FONDOS ESPECIALES</v>
          </cell>
          <cell r="E61">
            <v>1802005.268379</v>
          </cell>
          <cell r="F61">
            <v>2306878.6946720001</v>
          </cell>
          <cell r="G61">
            <v>28.017311333787642</v>
          </cell>
          <cell r="H61">
            <v>5.2435087717038771</v>
          </cell>
          <cell r="I61">
            <v>5.7963826832049703</v>
          </cell>
          <cell r="L61">
            <v>4</v>
          </cell>
          <cell r="M61" t="str">
            <v>FONDOS ESPECIALES</v>
          </cell>
          <cell r="P61">
            <v>1802005.268379</v>
          </cell>
          <cell r="Q61">
            <v>1802005.268379</v>
          </cell>
          <cell r="R61">
            <v>2306878.6946720001</v>
          </cell>
          <cell r="S61">
            <v>28.017311333787642</v>
          </cell>
          <cell r="T61">
            <v>28.017311333787642</v>
          </cell>
        </row>
        <row r="62">
          <cell r="B62" t="str">
            <v xml:space="preserve">NUMERAL </v>
          </cell>
          <cell r="C62" t="str">
            <v>0002</v>
          </cell>
          <cell r="D62" t="str">
            <v>CONTRIB. ENTIDADES FISCALIZADAS POR LA CONTRALORIA</v>
          </cell>
          <cell r="E62">
            <v>105196.789244</v>
          </cell>
          <cell r="F62">
            <v>121624.162707</v>
          </cell>
          <cell r="G62">
            <v>15.615850617738269</v>
          </cell>
          <cell r="H62">
            <v>0.30610359294464884</v>
          </cell>
          <cell r="I62">
            <v>0.30559915967943652</v>
          </cell>
          <cell r="M62" t="str">
            <v xml:space="preserve">NUMERAL </v>
          </cell>
          <cell r="N62" t="str">
            <v>0002</v>
          </cell>
          <cell r="O62" t="str">
            <v>CONTRIB. ENTIDADES FISCALIZADAS POR LA CONTRALORIA</v>
          </cell>
          <cell r="P62">
            <v>105196.789244</v>
          </cell>
          <cell r="Q62">
            <v>105196.789244</v>
          </cell>
          <cell r="R62">
            <v>121624.162707</v>
          </cell>
          <cell r="S62">
            <v>15.615850617738269</v>
          </cell>
          <cell r="T62">
            <v>15.615850617738269</v>
          </cell>
        </row>
        <row r="63">
          <cell r="B63" t="str">
            <v xml:space="preserve">NUMERAL </v>
          </cell>
          <cell r="C63" t="str">
            <v>0003</v>
          </cell>
          <cell r="D63" t="str">
            <v>CONTRIB. SUPERINTENDENCIA DEL SUBSIDIO FAMILIAR</v>
          </cell>
          <cell r="E63">
            <v>3085.2217500000002</v>
          </cell>
          <cell r="F63">
            <v>4062.721</v>
          </cell>
          <cell r="G63">
            <v>31.683273657720058</v>
          </cell>
          <cell r="H63">
            <v>8.9774361888125959E-3</v>
          </cell>
          <cell r="I63">
            <v>1.0208202843731005E-2</v>
          </cell>
          <cell r="M63" t="str">
            <v xml:space="preserve">NUMERAL </v>
          </cell>
          <cell r="N63" t="str">
            <v>0003</v>
          </cell>
          <cell r="O63" t="str">
            <v>CONTRIB. SUPERINTENDENCIA DEL SUBSIDIO FAMILIAR</v>
          </cell>
          <cell r="P63">
            <v>3085.2217500000002</v>
          </cell>
          <cell r="Q63">
            <v>3085.2217500000002</v>
          </cell>
          <cell r="R63">
            <v>4062.721</v>
          </cell>
          <cell r="S63">
            <v>31.683273657720058</v>
          </cell>
          <cell r="T63">
            <v>31.683273657720058</v>
          </cell>
        </row>
        <row r="64">
          <cell r="B64" t="str">
            <v xml:space="preserve">NUMERAL </v>
          </cell>
          <cell r="C64" t="str">
            <v>0004</v>
          </cell>
          <cell r="D64" t="str">
            <v>CONTRIBUCIONES SUPERBANCARIA</v>
          </cell>
          <cell r="E64">
            <v>47355.664632</v>
          </cell>
          <cell r="F64">
            <v>53962.781024000004</v>
          </cell>
          <cell r="G64">
            <v>13.952114162780283</v>
          </cell>
          <cell r="H64">
            <v>0.1377964022886165</v>
          </cell>
          <cell r="I64">
            <v>0.13558967369524769</v>
          </cell>
          <cell r="M64" t="str">
            <v xml:space="preserve">NUMERAL </v>
          </cell>
          <cell r="N64" t="str">
            <v>0004</v>
          </cell>
          <cell r="O64" t="str">
            <v>CONTRIBUCIONES SUPERBANCARIA</v>
          </cell>
          <cell r="P64">
            <v>47355.664632</v>
          </cell>
          <cell r="Q64">
            <v>47355.664632</v>
          </cell>
          <cell r="R64">
            <v>53962.781024000004</v>
          </cell>
          <cell r="S64">
            <v>13.952114162780283</v>
          </cell>
          <cell r="T64">
            <v>13.952114162780283</v>
          </cell>
        </row>
        <row r="65">
          <cell r="B65" t="str">
            <v xml:space="preserve">NUMERAL </v>
          </cell>
          <cell r="C65" t="str">
            <v>0005</v>
          </cell>
          <cell r="D65" t="str">
            <v>SUPERINTENDENCIA INDUSTRIA Y COMERCIO</v>
          </cell>
          <cell r="E65">
            <v>9864.1455929999993</v>
          </cell>
          <cell r="F65">
            <v>11383.514219000001</v>
          </cell>
          <cell r="G65">
            <v>15.402942015355169</v>
          </cell>
          <cell r="H65">
            <v>2.8702876095799093E-2</v>
          </cell>
          <cell r="I65">
            <v>2.8602806400451358E-2</v>
          </cell>
          <cell r="M65" t="str">
            <v xml:space="preserve">NUMERAL </v>
          </cell>
          <cell r="N65" t="str">
            <v>0005</v>
          </cell>
          <cell r="O65" t="str">
            <v>SUPERINTENDENCIA INDUSTRIA Y COMERCIO</v>
          </cell>
          <cell r="P65">
            <v>9864.1455929999993</v>
          </cell>
          <cell r="Q65">
            <v>9864.1455929999993</v>
          </cell>
          <cell r="R65">
            <v>11383.514219000001</v>
          </cell>
          <cell r="S65">
            <v>15.402942015355169</v>
          </cell>
          <cell r="T65">
            <v>15.402942015355169</v>
          </cell>
        </row>
        <row r="66">
          <cell r="B66" t="str">
            <v xml:space="preserve">NUMERAL </v>
          </cell>
          <cell r="C66" t="str">
            <v>0006</v>
          </cell>
          <cell r="D66" t="str">
            <v>SUPERINTENDENCIA NACIONAL DE VALORES</v>
          </cell>
          <cell r="E66">
            <v>1659.725173</v>
          </cell>
          <cell r="F66">
            <v>1892.087</v>
          </cell>
          <cell r="G66">
            <v>14.000018242779277</v>
          </cell>
          <cell r="H66">
            <v>4.8294994781407346E-3</v>
          </cell>
          <cell r="I66">
            <v>4.7541556247614513E-3</v>
          </cell>
          <cell r="M66" t="str">
            <v xml:space="preserve">NUMERAL </v>
          </cell>
          <cell r="N66" t="str">
            <v>0006</v>
          </cell>
          <cell r="O66" t="str">
            <v>SUPERINTENDENCIA NACIONAL DE VALORES</v>
          </cell>
          <cell r="P66">
            <v>1659.725173</v>
          </cell>
          <cell r="Q66">
            <v>1659.725173</v>
          </cell>
          <cell r="R66">
            <v>1892.087</v>
          </cell>
          <cell r="S66">
            <v>14.000018242779277</v>
          </cell>
          <cell r="T66">
            <v>14.000018242779277</v>
          </cell>
        </row>
        <row r="67">
          <cell r="B67" t="str">
            <v xml:space="preserve">NUMERAL </v>
          </cell>
          <cell r="C67" t="str">
            <v>0007</v>
          </cell>
          <cell r="D67" t="str">
            <v>CONTRIB. ENTIDADES CONTROLADAS POR SUPERPUERTOS</v>
          </cell>
          <cell r="E67">
            <v>13025.01237</v>
          </cell>
          <cell r="F67">
            <v>19847.386159999998</v>
          </cell>
          <cell r="G67">
            <v>52.379019660002044</v>
          </cell>
          <cell r="H67">
            <v>3.7900425604794757E-2</v>
          </cell>
          <cell r="I67">
            <v>4.9869568655868661E-2</v>
          </cell>
          <cell r="M67" t="str">
            <v xml:space="preserve">NUMERAL </v>
          </cell>
          <cell r="N67" t="str">
            <v>0007</v>
          </cell>
          <cell r="O67" t="str">
            <v>CONTRIB. ENTIDADES CONTROLADAS POR SUPERPUERTOS</v>
          </cell>
          <cell r="P67">
            <v>13025.01237</v>
          </cell>
          <cell r="Q67">
            <v>13025.01237</v>
          </cell>
          <cell r="R67">
            <v>19847.386159999998</v>
          </cell>
          <cell r="S67">
            <v>52.379019660002044</v>
          </cell>
          <cell r="T67">
            <v>52.379019660002044</v>
          </cell>
        </row>
        <row r="68">
          <cell r="B68" t="str">
            <v xml:space="preserve">NUMERAL </v>
          </cell>
          <cell r="C68" t="str">
            <v>0008</v>
          </cell>
          <cell r="D68" t="str">
            <v>CONTRIBUCION PARA LA DESCENTRALIZACIÓN</v>
          </cell>
          <cell r="E68">
            <v>154000</v>
          </cell>
          <cell r="F68">
            <v>206597.15109500001</v>
          </cell>
          <cell r="G68">
            <v>34.153994217532471</v>
          </cell>
          <cell r="H68">
            <v>0.44811209212988967</v>
          </cell>
          <cell r="I68">
            <v>0.51910668375079239</v>
          </cell>
          <cell r="M68" t="str">
            <v xml:space="preserve">NUMERAL </v>
          </cell>
          <cell r="N68" t="str">
            <v>0008</v>
          </cell>
          <cell r="O68" t="str">
            <v>CONTRIBUCION PARA LA DESCENTRALIZACIÓN</v>
          </cell>
          <cell r="P68">
            <v>154000</v>
          </cell>
          <cell r="Q68">
            <v>154000</v>
          </cell>
          <cell r="R68">
            <v>206597.15109500001</v>
          </cell>
          <cell r="S68">
            <v>34.153994217532471</v>
          </cell>
          <cell r="T68">
            <v>34.153994217532471</v>
          </cell>
        </row>
        <row r="69">
          <cell r="B69" t="str">
            <v xml:space="preserve">NUMERAL </v>
          </cell>
          <cell r="C69" t="str">
            <v>0009</v>
          </cell>
          <cell r="D69" t="str">
            <v>FINANCIACION SECTOR JUSTICIA</v>
          </cell>
          <cell r="E69">
            <v>70045.265759999995</v>
          </cell>
          <cell r="F69">
            <v>101174.95696700001</v>
          </cell>
          <cell r="G69">
            <v>44.442248693382666</v>
          </cell>
          <cell r="H69">
            <v>0.20381902976303717</v>
          </cell>
          <cell r="I69">
            <v>0.25421742803034997</v>
          </cell>
          <cell r="M69" t="str">
            <v xml:space="preserve">NUMERAL </v>
          </cell>
          <cell r="N69" t="str">
            <v>0009</v>
          </cell>
          <cell r="O69" t="str">
            <v>FINANCIACION SECTOR JUSTICIA</v>
          </cell>
          <cell r="P69">
            <v>70045.265759999995</v>
          </cell>
          <cell r="Q69">
            <v>70045.265759999995</v>
          </cell>
          <cell r="R69">
            <v>101174.95696700001</v>
          </cell>
          <cell r="S69">
            <v>44.442248693382666</v>
          </cell>
          <cell r="T69">
            <v>44.442248693382666</v>
          </cell>
        </row>
        <row r="70">
          <cell r="B70" t="str">
            <v xml:space="preserve">NUMERAL </v>
          </cell>
          <cell r="C70" t="str">
            <v>0010</v>
          </cell>
          <cell r="D70" t="str">
            <v>FONDO DE DEFENSA NACIONAL</v>
          </cell>
          <cell r="F70">
            <v>20970</v>
          </cell>
          <cell r="H70">
            <v>0</v>
          </cell>
          <cell r="I70">
            <v>5.2690306233935134E-2</v>
          </cell>
          <cell r="M70" t="str">
            <v xml:space="preserve">NUMERAL </v>
          </cell>
          <cell r="N70" t="str">
            <v>0010</v>
          </cell>
          <cell r="O70" t="str">
            <v>FONDO DE DEFENSA NACIONAL</v>
          </cell>
          <cell r="Q70">
            <v>0</v>
          </cell>
          <cell r="R70">
            <v>20970</v>
          </cell>
        </row>
        <row r="71">
          <cell r="B71" t="str">
            <v xml:space="preserve">NUMERAL </v>
          </cell>
          <cell r="C71" t="str">
            <v>0011</v>
          </cell>
          <cell r="D71" t="str">
            <v>PRODUCTO ELECTRONICO DE IDIOMAS</v>
          </cell>
          <cell r="F71">
            <v>0</v>
          </cell>
          <cell r="H71">
            <v>0</v>
          </cell>
          <cell r="I71">
            <v>0</v>
          </cell>
          <cell r="M71" t="str">
            <v xml:space="preserve">NUMERAL </v>
          </cell>
          <cell r="N71" t="str">
            <v>0011</v>
          </cell>
          <cell r="O71" t="str">
            <v>PRODUCTO ELECTRONICO DE IDIOMAS</v>
          </cell>
          <cell r="Q71">
            <v>0</v>
          </cell>
          <cell r="R71">
            <v>0</v>
          </cell>
        </row>
        <row r="72">
          <cell r="B72" t="str">
            <v xml:space="preserve">NUMERAL </v>
          </cell>
          <cell r="C72" t="str">
            <v>0012</v>
          </cell>
          <cell r="D72" t="str">
            <v>FONDOS DOCENTES Y ADMINISTRATIVOS  U. NUEVA GRANADA</v>
          </cell>
          <cell r="E72">
            <v>20355.799862</v>
          </cell>
          <cell r="F72">
            <v>0</v>
          </cell>
          <cell r="H72">
            <v>5.9231688721676237E-2</v>
          </cell>
          <cell r="I72">
            <v>0</v>
          </cell>
          <cell r="M72" t="str">
            <v xml:space="preserve">NUMERAL </v>
          </cell>
          <cell r="N72" t="str">
            <v>0012</v>
          </cell>
          <cell r="O72" t="str">
            <v>FONDOS DOCENTES Y ADMINISTRATIVOS  U. NUEVA GRANADA</v>
          </cell>
          <cell r="P72">
            <v>20355.799862</v>
          </cell>
          <cell r="Q72">
            <v>20355.799862</v>
          </cell>
          <cell r="R72">
            <v>0</v>
          </cell>
        </row>
        <row r="73">
          <cell r="B73" t="str">
            <v xml:space="preserve">NUMERAL </v>
          </cell>
          <cell r="C73" t="str">
            <v>0013</v>
          </cell>
          <cell r="D73" t="str">
            <v>FONDO DE ESTUPEFACIENTES-MIN SALUD</v>
          </cell>
          <cell r="E73">
            <v>2112.1638280000002</v>
          </cell>
          <cell r="F73">
            <v>3135.5578780000001</v>
          </cell>
          <cell r="G73">
            <v>48.452399214176857</v>
          </cell>
          <cell r="H73">
            <v>6.1460139732867312E-3</v>
          </cell>
          <cell r="I73">
            <v>7.8785648453050944E-3</v>
          </cell>
          <cell r="M73" t="str">
            <v xml:space="preserve">NUMERAL </v>
          </cell>
          <cell r="N73" t="str">
            <v>0013</v>
          </cell>
          <cell r="O73" t="str">
            <v>FONDO DE ESTUPEFACIENTES-MIN SALUD</v>
          </cell>
          <cell r="P73">
            <v>2112.1638280000002</v>
          </cell>
          <cell r="Q73">
            <v>2112.1638280000002</v>
          </cell>
          <cell r="R73">
            <v>3135.5578780000001</v>
          </cell>
          <cell r="S73">
            <v>48.452399214176857</v>
          </cell>
          <cell r="T73">
            <v>48.452399214176857</v>
          </cell>
        </row>
        <row r="74">
          <cell r="B74" t="str">
            <v xml:space="preserve">NUMERAL </v>
          </cell>
          <cell r="C74" t="str">
            <v>0014</v>
          </cell>
          <cell r="D74" t="str">
            <v xml:space="preserve">FONDOS INTERNOS DEL MINISTERIO DE DEFENSA </v>
          </cell>
          <cell r="E74">
            <v>86435.684122000006</v>
          </cell>
          <cell r="F74">
            <v>95972.661884999994</v>
          </cell>
          <cell r="G74">
            <v>11.033611707797641</v>
          </cell>
          <cell r="H74">
            <v>0.25151217692589423</v>
          </cell>
          <cell r="I74">
            <v>0.24114587242759009</v>
          </cell>
          <cell r="M74" t="str">
            <v xml:space="preserve">NUMERAL </v>
          </cell>
          <cell r="N74" t="str">
            <v>0014</v>
          </cell>
          <cell r="O74" t="str">
            <v xml:space="preserve">FONDOS INTERNOS DEL MINISTERIO DE DEFENSA </v>
          </cell>
          <cell r="P74">
            <v>86435.684122000006</v>
          </cell>
          <cell r="Q74">
            <v>86435.684122000006</v>
          </cell>
          <cell r="R74">
            <v>95972.661884999994</v>
          </cell>
          <cell r="S74">
            <v>11.033611707797641</v>
          </cell>
          <cell r="T74">
            <v>11.033611707797641</v>
          </cell>
        </row>
        <row r="75">
          <cell r="B75" t="str">
            <v xml:space="preserve">NUMERAL </v>
          </cell>
          <cell r="C75" t="str">
            <v>0015</v>
          </cell>
          <cell r="D75" t="str">
            <v xml:space="preserve">FONDOS INTERNOS DE LA POLICIA </v>
          </cell>
          <cell r="E75">
            <v>35492.475507000003</v>
          </cell>
          <cell r="F75">
            <v>39214.421839000002</v>
          </cell>
          <cell r="G75">
            <v>10.486578574283833</v>
          </cell>
          <cell r="H75">
            <v>0.10327667178123791</v>
          </cell>
          <cell r="I75">
            <v>9.8532183857111294E-2</v>
          </cell>
          <cell r="M75" t="str">
            <v xml:space="preserve">NUMERAL </v>
          </cell>
          <cell r="N75" t="str">
            <v>0015</v>
          </cell>
          <cell r="O75" t="str">
            <v xml:space="preserve">FONDOS INTERNOS DE LA POLICIA </v>
          </cell>
          <cell r="P75">
            <v>35492.475507000003</v>
          </cell>
          <cell r="Q75">
            <v>35492.475507000003</v>
          </cell>
          <cell r="R75">
            <v>39214.421839000002</v>
          </cell>
          <cell r="S75">
            <v>10.486578574283833</v>
          </cell>
          <cell r="T75">
            <v>10.486578574283833</v>
          </cell>
        </row>
        <row r="76">
          <cell r="B76" t="str">
            <v xml:space="preserve">NUMERAL </v>
          </cell>
          <cell r="C76" t="str">
            <v>0016</v>
          </cell>
          <cell r="D76" t="str">
            <v>FONDO DE PUBLICACIONES DE LA CONTRALORIA</v>
          </cell>
          <cell r="F76">
            <v>0</v>
          </cell>
          <cell r="H76">
            <v>0</v>
          </cell>
          <cell r="I76">
            <v>0</v>
          </cell>
          <cell r="M76" t="str">
            <v xml:space="preserve">NUMERAL </v>
          </cell>
          <cell r="N76" t="str">
            <v>0016</v>
          </cell>
          <cell r="O76" t="str">
            <v>FONDO DE PUBLICACIONES DE LA CONTRALORIA</v>
          </cell>
          <cell r="Q76">
            <v>0</v>
          </cell>
          <cell r="R76">
            <v>0</v>
          </cell>
        </row>
        <row r="77">
          <cell r="B77" t="str">
            <v xml:space="preserve">NUMERAL </v>
          </cell>
          <cell r="C77" t="str">
            <v>0017</v>
          </cell>
          <cell r="D77" t="str">
            <v>FONDO ROTATORIO MINISTERIO DE MINAS Y ENERGIA</v>
          </cell>
          <cell r="E77">
            <v>800.4</v>
          </cell>
          <cell r="F77">
            <v>912.5</v>
          </cell>
          <cell r="G77">
            <v>14.005497251374322</v>
          </cell>
          <cell r="H77">
            <v>2.3290189515634005E-3</v>
          </cell>
          <cell r="I77">
            <v>2.2927946799459137E-3</v>
          </cell>
          <cell r="M77" t="str">
            <v xml:space="preserve">NUMERAL </v>
          </cell>
          <cell r="N77" t="str">
            <v>0017</v>
          </cell>
          <cell r="O77" t="str">
            <v>FONDO ROTATORIO MINISTERIO DE MINAS Y ENERGIA</v>
          </cell>
          <cell r="P77">
            <v>800.4</v>
          </cell>
          <cell r="Q77">
            <v>800.4</v>
          </cell>
          <cell r="R77">
            <v>912.5</v>
          </cell>
          <cell r="S77">
            <v>14.005497251374322</v>
          </cell>
          <cell r="T77">
            <v>14.005497251374322</v>
          </cell>
        </row>
        <row r="78">
          <cell r="B78" t="str">
            <v xml:space="preserve">NUMERAL </v>
          </cell>
          <cell r="C78" t="str">
            <v>0018</v>
          </cell>
          <cell r="D78" t="str">
            <v>FONDO NACIONAL DE REGALIAS</v>
          </cell>
          <cell r="E78">
            <v>104644.93087500001</v>
          </cell>
          <cell r="F78">
            <v>523853.985201</v>
          </cell>
          <cell r="G78">
            <v>400.60139637987027</v>
          </cell>
          <cell r="H78">
            <v>0.30449778509859698</v>
          </cell>
          <cell r="I78">
            <v>1.3162626085888418</v>
          </cell>
          <cell r="M78" t="str">
            <v xml:space="preserve">NUMERAL </v>
          </cell>
          <cell r="N78" t="str">
            <v>0018</v>
          </cell>
          <cell r="O78" t="str">
            <v>FONDO NACIONAL DE REGALIAS</v>
          </cell>
          <cell r="P78">
            <v>104644.93087500001</v>
          </cell>
          <cell r="Q78">
            <v>104644.93087500001</v>
          </cell>
          <cell r="R78">
            <v>523853.985201</v>
          </cell>
          <cell r="S78">
            <v>400.60139637987027</v>
          </cell>
          <cell r="T78">
            <v>400.60139637987027</v>
          </cell>
        </row>
        <row r="79">
          <cell r="B79" t="str">
            <v xml:space="preserve">NUMERAL </v>
          </cell>
          <cell r="C79" t="str">
            <v>0019</v>
          </cell>
          <cell r="D79" t="str">
            <v>ESCUELAS INDUSTRIALES E INSTITUTOS TECNICOS</v>
          </cell>
          <cell r="E79">
            <v>33567.681960000002</v>
          </cell>
          <cell r="F79">
            <v>44205.705342000001</v>
          </cell>
          <cell r="G79">
            <v>31.691266006024811</v>
          </cell>
          <cell r="H79">
            <v>9.7675871370430892E-2</v>
          </cell>
          <cell r="I79">
            <v>0.11107354085632248</v>
          </cell>
          <cell r="M79" t="str">
            <v xml:space="preserve">NUMERAL </v>
          </cell>
          <cell r="N79" t="str">
            <v>0019</v>
          </cell>
          <cell r="O79" t="str">
            <v>ESCUELAS INDUSTRIALES E INSTITUTOS TECNICOS</v>
          </cell>
          <cell r="P79">
            <v>33567.681960000002</v>
          </cell>
          <cell r="Q79">
            <v>33567.681960000002</v>
          </cell>
          <cell r="R79">
            <v>44205.705342000001</v>
          </cell>
          <cell r="S79">
            <v>31.691266006024811</v>
          </cell>
          <cell r="T79">
            <v>31.691266006024811</v>
          </cell>
        </row>
        <row r="80">
          <cell r="B80" t="str">
            <v xml:space="preserve">NUMERAL </v>
          </cell>
          <cell r="C80" t="str">
            <v>0020</v>
          </cell>
          <cell r="D80" t="str">
            <v>JUNTA CENTRAL DE CONTADORES</v>
          </cell>
          <cell r="E80">
            <v>674.00200600000005</v>
          </cell>
          <cell r="H80">
            <v>1.9612236948597563E-3</v>
          </cell>
          <cell r="I80">
            <v>0</v>
          </cell>
          <cell r="M80" t="str">
            <v xml:space="preserve">NUMERAL </v>
          </cell>
          <cell r="N80" t="str">
            <v>0020</v>
          </cell>
          <cell r="O80" t="str">
            <v>JUNTA CENTRAL DE CONTADORES</v>
          </cell>
          <cell r="P80">
            <v>674.00200600000005</v>
          </cell>
          <cell r="Q80">
            <v>674.00200600000005</v>
          </cell>
        </row>
        <row r="81">
          <cell r="B81" t="str">
            <v xml:space="preserve">NUMERAL </v>
          </cell>
          <cell r="C81" t="str">
            <v>0021</v>
          </cell>
          <cell r="D81" t="str">
            <v>FONDO DE SOLIDARIDAD Y GARANTIA DEL SECTOR SALUD</v>
          </cell>
          <cell r="E81">
            <v>768191.34397799999</v>
          </cell>
          <cell r="F81">
            <v>565166.85100000002</v>
          </cell>
          <cell r="G81">
            <v>-26.42889620789769</v>
          </cell>
          <cell r="H81">
            <v>2.2352975993899564</v>
          </cell>
          <cell r="I81">
            <v>1.4200674512379012</v>
          </cell>
          <cell r="M81" t="str">
            <v xml:space="preserve">NUMERAL </v>
          </cell>
          <cell r="N81" t="str">
            <v>0021</v>
          </cell>
          <cell r="O81" t="str">
            <v>FONDO DE SOLIDARIDAD Y GARANTIA DEL SECTOR SALUD</v>
          </cell>
          <cell r="P81">
            <v>768191.34397799999</v>
          </cell>
          <cell r="Q81">
            <v>768191.34397799999</v>
          </cell>
          <cell r="R81">
            <v>565166.85100000002</v>
          </cell>
          <cell r="S81">
            <v>-26.42889620789769</v>
          </cell>
          <cell r="T81">
            <v>-26.42889620789769</v>
          </cell>
        </row>
        <row r="82">
          <cell r="B82" t="str">
            <v xml:space="preserve">NUMERAL </v>
          </cell>
          <cell r="C82" t="str">
            <v>0022</v>
          </cell>
          <cell r="D82" t="str">
            <v>FONDO DE SOLIDARIDAD PENSIONAL</v>
          </cell>
          <cell r="E82">
            <v>60000</v>
          </cell>
          <cell r="F82">
            <v>150339.9</v>
          </cell>
          <cell r="G82">
            <v>150.56649999999999</v>
          </cell>
          <cell r="H82">
            <v>0.17458912680385313</v>
          </cell>
          <cell r="I82">
            <v>0.37775180592175417</v>
          </cell>
          <cell r="M82" t="str">
            <v xml:space="preserve">NUMERAL </v>
          </cell>
          <cell r="N82" t="str">
            <v>0022</v>
          </cell>
          <cell r="O82" t="str">
            <v>FONDO DE SOLIDARIDAD PENSIONAL</v>
          </cell>
          <cell r="P82">
            <v>60000</v>
          </cell>
          <cell r="Q82">
            <v>60000</v>
          </cell>
          <cell r="R82">
            <v>150339.9</v>
          </cell>
          <cell r="S82">
            <v>150.56649999999999</v>
          </cell>
          <cell r="T82">
            <v>150.56649999999999</v>
          </cell>
        </row>
        <row r="83">
          <cell r="B83" t="str">
            <v xml:space="preserve">NUMERAL </v>
          </cell>
          <cell r="C83" t="str">
            <v>0023</v>
          </cell>
          <cell r="D83" t="str">
            <v>COMISION DE REGULACION DE TELECOMUNICACIONES</v>
          </cell>
          <cell r="E83">
            <v>4270.1380630000003</v>
          </cell>
          <cell r="F83">
            <v>4888.6301080000003</v>
          </cell>
          <cell r="G83">
            <v>14.484122898955555</v>
          </cell>
          <cell r="H83">
            <v>1.2425327929184446E-2</v>
          </cell>
          <cell r="I83">
            <v>1.2283424771337884E-2</v>
          </cell>
          <cell r="M83" t="str">
            <v xml:space="preserve">NUMERAL </v>
          </cell>
          <cell r="N83" t="str">
            <v>0023</v>
          </cell>
          <cell r="O83" t="str">
            <v>COMISION DE REGULACION DE TELECOMUNICACIONES</v>
          </cell>
          <cell r="P83">
            <v>4270.1380630000003</v>
          </cell>
          <cell r="Q83">
            <v>4270.1380630000003</v>
          </cell>
          <cell r="R83">
            <v>4888.6301080000003</v>
          </cell>
          <cell r="S83">
            <v>14.484122898955555</v>
          </cell>
          <cell r="T83">
            <v>14.484122898955555</v>
          </cell>
        </row>
        <row r="84">
          <cell r="B84" t="str">
            <v xml:space="preserve">NUMERAL </v>
          </cell>
          <cell r="C84" t="str">
            <v>0024</v>
          </cell>
          <cell r="D84" t="str">
            <v>COMISION DE REGULACION DE ENERGIA Y GAS</v>
          </cell>
          <cell r="E84">
            <v>3730.4304050000001</v>
          </cell>
          <cell r="F84">
            <v>4228.8485199999996</v>
          </cell>
          <cell r="G84">
            <v>13.360874239389521</v>
          </cell>
          <cell r="H84">
            <v>1.0854876450191569E-2</v>
          </cell>
          <cell r="I84">
            <v>1.0625623439948658E-2</v>
          </cell>
          <cell r="M84" t="str">
            <v xml:space="preserve">NUMERAL </v>
          </cell>
          <cell r="N84" t="str">
            <v>0024</v>
          </cell>
          <cell r="O84" t="str">
            <v>COMISION DE REGULACION DE ENERGIA Y GAS</v>
          </cell>
          <cell r="P84">
            <v>3730.4304050000001</v>
          </cell>
          <cell r="Q84">
            <v>3730.4304050000001</v>
          </cell>
          <cell r="R84">
            <v>4228.8485199999996</v>
          </cell>
          <cell r="S84">
            <v>13.360874239389521</v>
          </cell>
          <cell r="T84">
            <v>13.360874239389521</v>
          </cell>
        </row>
        <row r="85">
          <cell r="B85" t="str">
            <v xml:space="preserve">NUMERAL </v>
          </cell>
          <cell r="C85" t="str">
            <v>0025</v>
          </cell>
          <cell r="D85" t="str">
            <v>COMISION DE REGULACION DE AGUA POTABLE</v>
          </cell>
          <cell r="E85">
            <v>2670.214555</v>
          </cell>
          <cell r="F85">
            <v>3189.125642</v>
          </cell>
          <cell r="G85">
            <v>19.433310556574355</v>
          </cell>
          <cell r="H85">
            <v>7.7698404589398211E-3</v>
          </cell>
          <cell r="I85">
            <v>8.0131619788018586E-3</v>
          </cell>
          <cell r="M85" t="str">
            <v xml:space="preserve">NUMERAL </v>
          </cell>
          <cell r="N85" t="str">
            <v>0025</v>
          </cell>
          <cell r="O85" t="str">
            <v>COMISION DE REGULACION DE AGUA POTABLE</v>
          </cell>
          <cell r="P85">
            <v>2670.214555</v>
          </cell>
          <cell r="Q85">
            <v>2670.214555</v>
          </cell>
          <cell r="R85">
            <v>3189.125642</v>
          </cell>
          <cell r="S85">
            <v>19.433310556574355</v>
          </cell>
          <cell r="T85">
            <v>19.433310556574355</v>
          </cell>
        </row>
        <row r="86">
          <cell r="B86" t="str">
            <v xml:space="preserve">NUMERAL </v>
          </cell>
          <cell r="C86" t="str">
            <v>0026</v>
          </cell>
          <cell r="D86" t="str">
            <v>UNIDAD ADMINISTRATIVA ESPECIAL MINERO-ENERGETICA</v>
          </cell>
          <cell r="F86">
            <v>0</v>
          </cell>
          <cell r="H86">
            <v>0</v>
          </cell>
          <cell r="I86">
            <v>0</v>
          </cell>
          <cell r="M86" t="str">
            <v xml:space="preserve">NUMERAL </v>
          </cell>
          <cell r="N86" t="str">
            <v>0026</v>
          </cell>
          <cell r="O86" t="str">
            <v>UNIDAD ADMINISTRATIVA ESPECIAL MINERO-ENERGETICA</v>
          </cell>
          <cell r="Q86">
            <v>0</v>
          </cell>
          <cell r="R86">
            <v>0</v>
          </cell>
        </row>
        <row r="87">
          <cell r="B87" t="str">
            <v xml:space="preserve">NUMERAL </v>
          </cell>
          <cell r="C87" t="str">
            <v>0029</v>
          </cell>
          <cell r="D87" t="str">
            <v>FONDO DE RIESGOS PROFESIONALES ( ART. 87 DTO 1295 DE 1994 )</v>
          </cell>
          <cell r="E87">
            <v>5800</v>
          </cell>
          <cell r="F87">
            <v>7032</v>
          </cell>
          <cell r="G87">
            <v>21.241379310344822</v>
          </cell>
          <cell r="H87">
            <v>1.687694892437247E-2</v>
          </cell>
          <cell r="I87">
            <v>1.7668966782881823E-2</v>
          </cell>
          <cell r="M87" t="str">
            <v xml:space="preserve">NUMERAL </v>
          </cell>
          <cell r="N87" t="str">
            <v>0029</v>
          </cell>
          <cell r="O87" t="str">
            <v>FONDO DE RIESGOS PROFESIONALES ( ART. 87 DTO 1295 DE 1994 )</v>
          </cell>
          <cell r="P87">
            <v>5800</v>
          </cell>
          <cell r="Q87">
            <v>5800</v>
          </cell>
          <cell r="R87">
            <v>7032</v>
          </cell>
          <cell r="S87">
            <v>21.241379310344822</v>
          </cell>
          <cell r="T87">
            <v>21.241379310344822</v>
          </cell>
        </row>
        <row r="88">
          <cell r="B88" t="str">
            <v xml:space="preserve">NUMERAL </v>
          </cell>
          <cell r="C88" t="str">
            <v>0030</v>
          </cell>
          <cell r="D88" t="str">
            <v>FONDO BIENESTAR SOCIAL DIAN</v>
          </cell>
          <cell r="E88">
            <v>836.12800000000004</v>
          </cell>
          <cell r="F88">
            <v>0</v>
          </cell>
          <cell r="H88">
            <v>2.4329809569375352E-3</v>
          </cell>
          <cell r="I88">
            <v>0</v>
          </cell>
          <cell r="M88" t="str">
            <v xml:space="preserve">NUMERAL </v>
          </cell>
          <cell r="N88" t="str">
            <v>0030</v>
          </cell>
          <cell r="O88" t="str">
            <v>FONDO BIENESTAR SOCIAL DIAN</v>
          </cell>
          <cell r="P88">
            <v>836.12800000000004</v>
          </cell>
          <cell r="Q88">
            <v>836.12800000000004</v>
          </cell>
          <cell r="R88">
            <v>0</v>
          </cell>
        </row>
        <row r="89">
          <cell r="B89" t="str">
            <v xml:space="preserve">NUMERAL </v>
          </cell>
          <cell r="C89" t="str">
            <v>0031</v>
          </cell>
          <cell r="D89" t="str">
            <v>INSTITUTO DE ESTUDIOS DEL MINISTERIO PUBLICO</v>
          </cell>
          <cell r="E89">
            <v>756.41933700000004</v>
          </cell>
          <cell r="F89">
            <v>862.31804399999999</v>
          </cell>
          <cell r="G89">
            <v>13.99999997620367</v>
          </cell>
          <cell r="H89">
            <v>2.201043192406325E-3</v>
          </cell>
          <cell r="I89">
            <v>2.1667049026899356E-3</v>
          </cell>
          <cell r="M89" t="str">
            <v xml:space="preserve">NUMERAL </v>
          </cell>
          <cell r="N89" t="str">
            <v>0031</v>
          </cell>
          <cell r="O89" t="str">
            <v>INSTITUTO DE ESTUDIOS DEL MINISTERIO PUBLICO</v>
          </cell>
          <cell r="P89">
            <v>756.41933700000004</v>
          </cell>
          <cell r="Q89">
            <v>756.41933700000004</v>
          </cell>
          <cell r="R89">
            <v>862.31804399999999</v>
          </cell>
          <cell r="S89">
            <v>13.99999997620367</v>
          </cell>
          <cell r="T89">
            <v>13.99999997620367</v>
          </cell>
        </row>
        <row r="90">
          <cell r="B90" t="str">
            <v xml:space="preserve">NUMERAL </v>
          </cell>
          <cell r="C90" t="str">
            <v>0032</v>
          </cell>
          <cell r="D90" t="str">
            <v>FONDO BIENESTAR DE LA CONTRALORIA</v>
          </cell>
          <cell r="E90">
            <v>6832.423331</v>
          </cell>
          <cell r="F90">
            <v>2432.4832540000002</v>
          </cell>
          <cell r="G90">
            <v>-64.397942923656927</v>
          </cell>
          <cell r="H90">
            <v>1.9881113721892725E-2</v>
          </cell>
          <cell r="I90">
            <v>6.1119831932369591E-3</v>
          </cell>
          <cell r="M90" t="str">
            <v xml:space="preserve">NUMERAL </v>
          </cell>
          <cell r="N90" t="str">
            <v>0032</v>
          </cell>
          <cell r="O90" t="str">
            <v>FONDO BIENESTAR DE LA CONTRALORIA</v>
          </cell>
          <cell r="P90">
            <v>6832.423331</v>
          </cell>
          <cell r="Q90">
            <v>6832.423331</v>
          </cell>
          <cell r="R90">
            <v>2432.4832540000002</v>
          </cell>
          <cell r="S90">
            <v>-64.397942923656927</v>
          </cell>
          <cell r="T90">
            <v>-64.397942923656927</v>
          </cell>
        </row>
        <row r="91">
          <cell r="B91" t="str">
            <v xml:space="preserve">NUMERAL </v>
          </cell>
          <cell r="C91" t="str">
            <v>0033</v>
          </cell>
          <cell r="D91" t="str">
            <v>Fondo Salud Fuerzas Militares</v>
          </cell>
          <cell r="E91">
            <v>103410.2988</v>
          </cell>
          <cell r="F91">
            <v>124086.99589999999</v>
          </cell>
          <cell r="G91">
            <v>19.994814191562881</v>
          </cell>
          <cell r="H91">
            <v>0.30090522950029236</v>
          </cell>
          <cell r="I91">
            <v>0.31178740169861957</v>
          </cell>
          <cell r="M91" t="str">
            <v xml:space="preserve">NUMERAL </v>
          </cell>
          <cell r="N91" t="str">
            <v>0033</v>
          </cell>
          <cell r="O91" t="str">
            <v>Fondo Salud Fuerzas Militares</v>
          </cell>
          <cell r="P91">
            <v>103410.2988</v>
          </cell>
          <cell r="Q91">
            <v>103410.2988</v>
          </cell>
          <cell r="R91">
            <v>124086.99589999999</v>
          </cell>
          <cell r="S91">
            <v>19.994814191562881</v>
          </cell>
          <cell r="T91">
            <v>19.994814191562881</v>
          </cell>
        </row>
        <row r="92">
          <cell r="B92" t="str">
            <v xml:space="preserve">NUMERAL </v>
          </cell>
          <cell r="C92" t="str">
            <v>0034</v>
          </cell>
          <cell r="D92" t="str">
            <v>Fondo de Salud Policia</v>
          </cell>
          <cell r="E92">
            <v>129391.606918</v>
          </cell>
          <cell r="F92">
            <v>139621.84988699999</v>
          </cell>
          <cell r="G92">
            <v>7.9064192899955588</v>
          </cell>
          <cell r="H92">
            <v>0.37650612779268372</v>
          </cell>
          <cell r="I92">
            <v>0.350821079041228</v>
          </cell>
          <cell r="M92" t="str">
            <v xml:space="preserve">NUMERAL </v>
          </cell>
          <cell r="N92" t="str">
            <v>0034</v>
          </cell>
          <cell r="O92" t="str">
            <v>Fondo de Salud Policia</v>
          </cell>
          <cell r="P92">
            <v>129391.606918</v>
          </cell>
          <cell r="Q92">
            <v>129391.606918</v>
          </cell>
          <cell r="R92">
            <v>139621.84988699999</v>
          </cell>
          <cell r="S92">
            <v>7.9064192899955588</v>
          </cell>
          <cell r="T92">
            <v>7.9064192899955588</v>
          </cell>
        </row>
        <row r="93">
          <cell r="B93" t="str">
            <v xml:space="preserve">NUMERAL </v>
          </cell>
          <cell r="C93" t="str">
            <v>0035</v>
          </cell>
          <cell r="D93" t="str">
            <v>FONDO DE COMPENSACIÓN AMBIENTAL</v>
          </cell>
          <cell r="E93">
            <v>14128.4</v>
          </cell>
          <cell r="F93">
            <v>18425.099999999999</v>
          </cell>
          <cell r="G93">
            <v>30.411794683049731</v>
          </cell>
          <cell r="H93">
            <v>4.1111083652259309E-2</v>
          </cell>
          <cell r="I93">
            <v>4.6295858912297483E-2</v>
          </cell>
          <cell r="M93" t="str">
            <v xml:space="preserve">NUMERAL </v>
          </cell>
          <cell r="N93" t="str">
            <v>0035</v>
          </cell>
          <cell r="O93" t="str">
            <v>FONDO DE COMPENSACIÓN AMBIENTAL</v>
          </cell>
          <cell r="P93">
            <v>14128.4</v>
          </cell>
          <cell r="Q93">
            <v>14128.4</v>
          </cell>
          <cell r="R93">
            <v>18425.099999999999</v>
          </cell>
          <cell r="S93">
            <v>30.411794683049731</v>
          </cell>
          <cell r="T93">
            <v>30.411794683049731</v>
          </cell>
        </row>
        <row r="94">
          <cell r="B94" t="str">
            <v xml:space="preserve">NUMERAL </v>
          </cell>
          <cell r="C94" t="str">
            <v>0036</v>
          </cell>
          <cell r="D94" t="str">
            <v>PENSIONES EPSA-CVC</v>
          </cell>
          <cell r="E94">
            <v>9215</v>
          </cell>
          <cell r="F94">
            <v>10965</v>
          </cell>
          <cell r="G94">
            <v>18.990775908844281</v>
          </cell>
          <cell r="H94">
            <v>2.6813980058291775E-2</v>
          </cell>
          <cell r="I94">
            <v>2.7551225934911716E-2</v>
          </cell>
          <cell r="M94" t="str">
            <v xml:space="preserve">NUMERAL </v>
          </cell>
          <cell r="N94" t="str">
            <v>0036</v>
          </cell>
          <cell r="O94" t="str">
            <v>PENSIONES EPSA-CVC</v>
          </cell>
          <cell r="P94">
            <v>9215</v>
          </cell>
          <cell r="Q94">
            <v>9215</v>
          </cell>
          <cell r="R94">
            <v>10965</v>
          </cell>
          <cell r="S94">
            <v>18.990775908844281</v>
          </cell>
          <cell r="T94">
            <v>18.990775908844281</v>
          </cell>
        </row>
        <row r="95">
          <cell r="B95" t="str">
            <v xml:space="preserve">NUMERAL </v>
          </cell>
          <cell r="C95" t="str">
            <v>0037</v>
          </cell>
          <cell r="D95" t="str">
            <v xml:space="preserve">DISTRIBUCIÓN  REGALÍAS </v>
          </cell>
          <cell r="E95">
            <v>389.39275300000003</v>
          </cell>
          <cell r="F95">
            <v>0</v>
          </cell>
          <cell r="H95">
            <v>1.1330623455003078E-3</v>
          </cell>
          <cell r="I95">
            <v>0</v>
          </cell>
          <cell r="M95" t="str">
            <v xml:space="preserve">NUMERAL </v>
          </cell>
          <cell r="N95" t="str">
            <v>0037</v>
          </cell>
          <cell r="O95" t="str">
            <v xml:space="preserve">DISTRIBUCIÓN  REGALÍAS </v>
          </cell>
          <cell r="P95">
            <v>389.39275300000003</v>
          </cell>
          <cell r="Q95">
            <v>389.39275300000003</v>
          </cell>
          <cell r="R95">
            <v>0</v>
          </cell>
        </row>
        <row r="96">
          <cell r="B96" t="str">
            <v xml:space="preserve">NUMERAL </v>
          </cell>
          <cell r="C96" t="str">
            <v>0038</v>
          </cell>
          <cell r="D96" t="str">
            <v>FONDO PRESTACIONES SALUD</v>
          </cell>
          <cell r="E96">
            <v>4068.5095569999999</v>
          </cell>
          <cell r="F96">
            <v>0</v>
          </cell>
          <cell r="H96">
            <v>1.1838625515829355E-2</v>
          </cell>
          <cell r="I96">
            <v>0</v>
          </cell>
          <cell r="M96" t="str">
            <v xml:space="preserve">NUMERAL </v>
          </cell>
          <cell r="N96" t="str">
            <v>0038</v>
          </cell>
          <cell r="O96" t="str">
            <v>FONDO PRESTACIONES SALUD</v>
          </cell>
          <cell r="P96">
            <v>4068.5095569999999</v>
          </cell>
          <cell r="Q96">
            <v>4068.5095569999999</v>
          </cell>
          <cell r="R96">
            <v>0</v>
          </cell>
        </row>
        <row r="97">
          <cell r="B97" t="str">
            <v xml:space="preserve">NUMERAL </v>
          </cell>
          <cell r="C97" t="str">
            <v>0039</v>
          </cell>
          <cell r="D97" t="str">
            <v>FONDO DE SEGURIDAD Y CONVIVENCIA CIUDADANA</v>
          </cell>
          <cell r="F97">
            <v>26830</v>
          </cell>
          <cell r="G97" t="str">
            <v>N.C.</v>
          </cell>
          <cell r="H97">
            <v>0</v>
          </cell>
          <cell r="I97">
            <v>6.7414445219669994E-2</v>
          </cell>
          <cell r="M97" t="str">
            <v xml:space="preserve">NUMERAL </v>
          </cell>
          <cell r="N97" t="str">
            <v>0039</v>
          </cell>
          <cell r="O97" t="str">
            <v>FONDO DE SEGURIDAD Y CONVIVENCIA CIUDADANA</v>
          </cell>
          <cell r="R97">
            <v>26830</v>
          </cell>
          <cell r="S97" t="str">
            <v>N.C.</v>
          </cell>
          <cell r="T97" t="str">
            <v>N.C.</v>
          </cell>
        </row>
      </sheetData>
      <sheetData sheetId="1" refreshError="1">
        <row r="98">
          <cell r="V98" t="str">
            <v>COMPOSICION DEL PRESUPUESTO DE RENTAS DE LA NACION</v>
          </cell>
        </row>
        <row r="100">
          <cell r="V100" t="str">
            <v>(Millones de pesos)</v>
          </cell>
        </row>
        <row r="101">
          <cell r="Y101">
            <v>1996</v>
          </cell>
          <cell r="Z101">
            <v>1997</v>
          </cell>
          <cell r="AA101" t="str">
            <v>1998</v>
          </cell>
          <cell r="AC101" t="str">
            <v>1999</v>
          </cell>
        </row>
        <row r="102">
          <cell r="X102" t="str">
            <v>CONCEPTOS</v>
          </cell>
          <cell r="Y102" t="str">
            <v>APROPIACION</v>
          </cell>
          <cell r="Z102" t="str">
            <v>APROPIACION</v>
          </cell>
          <cell r="AA102" t="str">
            <v>APROPIACION</v>
          </cell>
          <cell r="AB102" t="str">
            <v>REESTIMACION</v>
          </cell>
          <cell r="AC102" t="str">
            <v>PROYECTO</v>
          </cell>
          <cell r="AD102" t="str">
            <v>Variación</v>
          </cell>
          <cell r="AH102" t="str">
            <v xml:space="preserve">OBSERVACIONES </v>
          </cell>
        </row>
        <row r="103">
          <cell r="Y103" t="str">
            <v>DEFINITIVA</v>
          </cell>
          <cell r="Z103" t="str">
            <v>DEFINITIVA</v>
          </cell>
          <cell r="AA103" t="str">
            <v>VIGENTE</v>
          </cell>
          <cell r="AB103" t="str">
            <v xml:space="preserve">BASE </v>
          </cell>
          <cell r="AC103" t="str">
            <v>PRESUPUESTO</v>
          </cell>
          <cell r="AE103" t="str">
            <v>%</v>
          </cell>
        </row>
        <row r="104">
          <cell r="Y104" t="str">
            <v>(A)</v>
          </cell>
          <cell r="Z104" t="str">
            <v>(B)</v>
          </cell>
          <cell r="AA104" t="str">
            <v>(1)</v>
          </cell>
          <cell r="AB104" t="str">
            <v>(2)</v>
          </cell>
          <cell r="AC104" t="str">
            <v>(3)</v>
          </cell>
          <cell r="AD104" t="str">
            <v>(F)=(B/A)</v>
          </cell>
          <cell r="AE104" t="str">
            <v>(G)=(D/B)</v>
          </cell>
          <cell r="AF104" t="str">
            <v>(4)=(3/1)</v>
          </cell>
          <cell r="AG104" t="str">
            <v>(5)=(3/2)</v>
          </cell>
        </row>
        <row r="106">
          <cell r="V106" t="str">
            <v>I.</v>
          </cell>
          <cell r="W106" t="str">
            <v>INGRESOS DEL PRESUPUESTO NACIONAL</v>
          </cell>
          <cell r="Y106">
            <v>21505448</v>
          </cell>
          <cell r="Z106">
            <v>26829919.328486998</v>
          </cell>
          <cell r="AA106">
            <v>33672848.488659002</v>
          </cell>
          <cell r="AB106">
            <v>34023067.362811998</v>
          </cell>
          <cell r="AC106">
            <v>39798591.996973999</v>
          </cell>
          <cell r="AD106">
            <v>24.758709181445539</v>
          </cell>
          <cell r="AE106">
            <v>26.810173919112714</v>
          </cell>
          <cell r="AF106">
            <v>18.191937371672438</v>
          </cell>
          <cell r="AG106">
            <v>16.975320221935021</v>
          </cell>
        </row>
        <row r="108">
          <cell r="V108" t="str">
            <v>1.</v>
          </cell>
          <cell r="W108" t="str">
            <v>INGRESOS CORRIENTES</v>
          </cell>
          <cell r="Y108">
            <v>10850547</v>
          </cell>
          <cell r="Z108">
            <v>12987467.563204</v>
          </cell>
          <cell r="AA108">
            <v>14973958.125847001</v>
          </cell>
          <cell r="AB108">
            <v>15324177</v>
          </cell>
          <cell r="AC108">
            <v>17813984</v>
          </cell>
          <cell r="AD108">
            <v>19.69412752374604</v>
          </cell>
          <cell r="AE108">
            <v>17.992032899595834</v>
          </cell>
          <cell r="AF108">
            <v>18.966433926716707</v>
          </cell>
          <cell r="AG108">
            <v>16.24757401327328</v>
          </cell>
        </row>
        <row r="110">
          <cell r="W110" t="str">
            <v>1.1.  INGRESOS TRIBUTARIOS</v>
          </cell>
          <cell r="Y110">
            <v>10489179</v>
          </cell>
          <cell r="Z110">
            <v>12300834.563204</v>
          </cell>
          <cell r="AA110">
            <v>14609453</v>
          </cell>
          <cell r="AB110">
            <v>14749077</v>
          </cell>
          <cell r="AC110">
            <v>17369627.000000462</v>
          </cell>
          <cell r="AD110">
            <v>17.271662188279933</v>
          </cell>
          <cell r="AE110">
            <v>19.903059619381679</v>
          </cell>
          <cell r="AF110">
            <v>18.893068754870313</v>
          </cell>
          <cell r="AG110">
            <v>17.767552505153116</v>
          </cell>
        </row>
        <row r="112">
          <cell r="W112" t="str">
            <v xml:space="preserve">        1.1.1. IMPUESTOS DIRECTOS</v>
          </cell>
          <cell r="Y112">
            <v>4232697</v>
          </cell>
          <cell r="Z112">
            <v>4707023.763204</v>
          </cell>
          <cell r="AA112">
            <v>5845082</v>
          </cell>
          <cell r="AB112">
            <v>5393900</v>
          </cell>
          <cell r="AC112">
            <v>6285366</v>
          </cell>
          <cell r="AD112">
            <v>11.206253677123602</v>
          </cell>
          <cell r="AE112">
            <v>14.59258060614621</v>
          </cell>
          <cell r="AF112">
            <v>7.5325547186506636</v>
          </cell>
          <cell r="AG112">
            <v>16.527299356680693</v>
          </cell>
        </row>
        <row r="113">
          <cell r="X113" t="str">
            <v>IMPUESTO SOBRE LA RENTA Y COMPLEMENTARIOS</v>
          </cell>
          <cell r="Y113">
            <v>4232697</v>
          </cell>
          <cell r="Z113">
            <v>4707023.763204</v>
          </cell>
          <cell r="AA113">
            <v>5845082</v>
          </cell>
          <cell r="AB113">
            <v>5393900</v>
          </cell>
          <cell r="AC113">
            <v>6285366</v>
          </cell>
          <cell r="AD113">
            <v>11.206253677123602</v>
          </cell>
          <cell r="AE113">
            <v>14.59258060614621</v>
          </cell>
          <cell r="AF113">
            <v>7.5325547186506636</v>
          </cell>
          <cell r="AG113">
            <v>16.527299356680693</v>
          </cell>
          <cell r="AH113" t="str">
            <v>Base 1996 para evitar efectos 1997 Reforma Tributaria Ley 223/95 (aplicable año gravable 1996)</v>
          </cell>
        </row>
        <row r="115">
          <cell r="W115" t="str">
            <v xml:space="preserve">        1.1.2. IMPUESTOS INDIRECTOS</v>
          </cell>
          <cell r="Y115">
            <v>6256482</v>
          </cell>
          <cell r="Z115">
            <v>7593810.7999999998</v>
          </cell>
          <cell r="AA115">
            <v>8764371</v>
          </cell>
          <cell r="AB115">
            <v>9355177</v>
          </cell>
          <cell r="AC115">
            <v>11084261.000000462</v>
          </cell>
          <cell r="AD115">
            <v>21.375092264310823</v>
          </cell>
          <cell r="AE115">
            <v>23.194760132817649</v>
          </cell>
          <cell r="AF115">
            <v>26.469554974343978</v>
          </cell>
          <cell r="AG115">
            <v>18.482643353519258</v>
          </cell>
        </row>
        <row r="116">
          <cell r="X116" t="str">
            <v>IMPUESTOS SOBRE ADUANAS Y RECARGOS</v>
          </cell>
          <cell r="Y116">
            <v>1103959</v>
          </cell>
          <cell r="Z116">
            <v>1054257.8</v>
          </cell>
          <cell r="AA116">
            <v>1216470</v>
          </cell>
          <cell r="AB116">
            <v>1444000</v>
          </cell>
          <cell r="AC116">
            <v>1646430.000000464</v>
          </cell>
          <cell r="AD116">
            <v>-4.5020874869447063</v>
          </cell>
          <cell r="AE116">
            <v>36.968396155096016</v>
          </cell>
          <cell r="AF116">
            <v>35.344891366039775</v>
          </cell>
          <cell r="AG116">
            <v>14.018698060973955</v>
          </cell>
          <cell r="AH116" t="str">
            <v>Recaudo 1997 por tasas de devaluación y de importaciones.</v>
          </cell>
        </row>
        <row r="117">
          <cell r="X117" t="str">
            <v>IMPUESTO A LAS VENTAS</v>
          </cell>
          <cell r="Y117">
            <v>4514989</v>
          </cell>
          <cell r="Z117">
            <v>5721246</v>
          </cell>
          <cell r="AA117">
            <v>6695019</v>
          </cell>
          <cell r="AB117">
            <v>6887200</v>
          </cell>
          <cell r="AC117">
            <v>8117919</v>
          </cell>
          <cell r="AD117">
            <v>26.716720683040428</v>
          </cell>
          <cell r="AE117">
            <v>20.379371906049837</v>
          </cell>
          <cell r="AF117">
            <v>21.253113695420424</v>
          </cell>
          <cell r="AG117">
            <v>17.86965675455918</v>
          </cell>
          <cell r="AH117" t="str">
            <v>Interno = recaudo enero-junio/98 por estacionalidad promedio 1994-1997 y 1999 por PIB nominal. Externo = recaudo 1997 por tasas de devaluación y de importaciones.</v>
          </cell>
        </row>
        <row r="118">
          <cell r="X118" t="str">
            <v>INTERNAS</v>
          </cell>
          <cell r="Y118">
            <v>3955534</v>
          </cell>
          <cell r="Z118">
            <v>3955534</v>
          </cell>
          <cell r="AA118">
            <v>4687973</v>
          </cell>
          <cell r="AB118">
            <v>4549400</v>
          </cell>
          <cell r="AC118">
            <v>5452433</v>
          </cell>
          <cell r="AD118">
            <v>0</v>
          </cell>
          <cell r="AE118">
            <v>15.013548107537433</v>
          </cell>
          <cell r="AF118">
            <v>16.306834531683535</v>
          </cell>
          <cell r="AG118">
            <v>19.849496636919149</v>
          </cell>
        </row>
        <row r="119">
          <cell r="X119" t="str">
            <v>EXTERNAS</v>
          </cell>
          <cell r="Y119">
            <v>1765712</v>
          </cell>
          <cell r="Z119">
            <v>1765712</v>
          </cell>
          <cell r="AA119">
            <v>2007046</v>
          </cell>
          <cell r="AB119">
            <v>2337800</v>
          </cell>
          <cell r="AC119">
            <v>2665486</v>
          </cell>
          <cell r="AD119">
            <v>0</v>
          </cell>
          <cell r="AE119">
            <v>32.399847766793229</v>
          </cell>
          <cell r="AF119">
            <v>32.806422971870106</v>
          </cell>
          <cell r="AG119">
            <v>14.016853451963375</v>
          </cell>
        </row>
        <row r="120">
          <cell r="X120" t="str">
            <v>IMPUESTO A LA GASOLINA Y ACPM</v>
          </cell>
          <cell r="Y120">
            <v>606677</v>
          </cell>
          <cell r="Z120">
            <v>798000</v>
          </cell>
          <cell r="AA120">
            <v>690540</v>
          </cell>
          <cell r="AB120">
            <v>691000</v>
          </cell>
          <cell r="AC120">
            <v>917324</v>
          </cell>
          <cell r="AD120">
            <v>31.536221086344128</v>
          </cell>
          <cell r="AE120">
            <v>-13.408521303258148</v>
          </cell>
          <cell r="AF120">
            <v>32.841544298664815</v>
          </cell>
          <cell r="AG120">
            <v>32.753111432706227</v>
          </cell>
          <cell r="AH120" t="str">
            <v xml:space="preserve">Incluye ajuste precio Ley 383/97 ($50 por año a precios 1997 hasta 2001) </v>
          </cell>
        </row>
        <row r="121">
          <cell r="X121" t="str">
            <v>IMPUESTO 5% PASAJES INTERNACIONALES</v>
          </cell>
          <cell r="AA121">
            <v>8559.2999999999993</v>
          </cell>
          <cell r="AB121">
            <v>0</v>
          </cell>
          <cell r="AC121">
            <v>0</v>
          </cell>
          <cell r="AD121" t="e">
            <v>#DIV/0!</v>
          </cell>
        </row>
        <row r="122">
          <cell r="X122" t="str">
            <v>IMPUESTO DE TIMBRE NACIONAL</v>
          </cell>
          <cell r="AA122">
            <v>138600</v>
          </cell>
          <cell r="AB122">
            <v>310100</v>
          </cell>
          <cell r="AC122">
            <v>371608</v>
          </cell>
          <cell r="AD122" t="e">
            <v>#DIV/0!</v>
          </cell>
          <cell r="AE122" t="e">
            <v>#DIV/0!</v>
          </cell>
          <cell r="AF122">
            <v>168.11544011544009</v>
          </cell>
          <cell r="AG122">
            <v>19.834891970332148</v>
          </cell>
        </row>
        <row r="123">
          <cell r="X123" t="str">
            <v>IMPUESTO DE TIMBRE NACIONAL SOBRE SALIDAS AL EXT.</v>
          </cell>
          <cell r="Y123">
            <v>18855</v>
          </cell>
          <cell r="Z123">
            <v>18855</v>
          </cell>
          <cell r="AA123">
            <v>13405.7</v>
          </cell>
          <cell r="AB123">
            <v>21100</v>
          </cell>
          <cell r="AC123">
            <v>27666</v>
          </cell>
          <cell r="AD123">
            <v>0</v>
          </cell>
          <cell r="AE123">
            <v>11.906656059400689</v>
          </cell>
          <cell r="AF123">
            <v>106.37490022900704</v>
          </cell>
          <cell r="AG123">
            <v>31.118483412322284</v>
          </cell>
        </row>
        <row r="124">
          <cell r="X124" t="str">
            <v>IMPUESTO AL ORO Y AL PLATINO</v>
          </cell>
          <cell r="Y124">
            <v>1452</v>
          </cell>
          <cell r="Z124">
            <v>1452</v>
          </cell>
          <cell r="AA124">
            <v>1777</v>
          </cell>
          <cell r="AB124">
            <v>1777</v>
          </cell>
          <cell r="AC124">
            <v>3314</v>
          </cell>
          <cell r="AD124">
            <v>0</v>
          </cell>
          <cell r="AE124">
            <v>22.382920110192828</v>
          </cell>
          <cell r="AF124">
            <v>86.494091164884651</v>
          </cell>
          <cell r="AG124">
            <v>86.494091164884651</v>
          </cell>
        </row>
        <row r="125">
          <cell r="X125" t="str">
            <v>OTROS IMPUESTOS TRIBUTARIOS</v>
          </cell>
          <cell r="Y125">
            <v>30857</v>
          </cell>
          <cell r="Z125">
            <v>20307</v>
          </cell>
          <cell r="AA125">
            <v>162342</v>
          </cell>
          <cell r="AB125">
            <v>332977</v>
          </cell>
          <cell r="AC125">
            <v>402588</v>
          </cell>
          <cell r="AD125">
            <v>-34.189973101727325</v>
          </cell>
          <cell r="AE125">
            <v>1539.7153690845521</v>
          </cell>
          <cell r="AF125">
            <v>147.98758177181503</v>
          </cell>
          <cell r="AG125">
            <v>20.90564813785938</v>
          </cell>
          <cell r="AH125" t="str">
            <v>1996/97 5% pasajes  internacionales, Timbre Nacional (Reforma Ley 383/97 del 0.5% al 1%), Oro y Platino. 1998 por estacionalidad recaudo 1997 y crece PIB nominal.</v>
          </cell>
        </row>
        <row r="127">
          <cell r="W127" t="str">
            <v>1.2</v>
          </cell>
          <cell r="X127" t="str">
            <v>INGRESOS NO TRIBUTARIOS</v>
          </cell>
          <cell r="Y127">
            <v>361368</v>
          </cell>
          <cell r="Z127">
            <v>686633</v>
          </cell>
          <cell r="AA127">
            <v>364505.12584699999</v>
          </cell>
          <cell r="AB127">
            <v>575100</v>
          </cell>
          <cell r="AC127">
            <v>444356.99999953806</v>
          </cell>
          <cell r="AD127">
            <v>90.009353346173441</v>
          </cell>
          <cell r="AE127">
            <v>-16.243466305872278</v>
          </cell>
          <cell r="AF127">
            <v>21.906927637021955</v>
          </cell>
          <cell r="AG127">
            <v>-22.733959311504425</v>
          </cell>
        </row>
        <row r="128">
          <cell r="X128" t="str">
            <v>CONTRIBUCION ESPECIAL POR EXPLOTACION O EXPORTACION</v>
          </cell>
        </row>
        <row r="129">
          <cell r="X129" t="str">
            <v>DE PETROLEO CRUDO, GAS LIBRE, CARBON Y FERRONIQUEL</v>
          </cell>
          <cell r="Y129">
            <v>213938</v>
          </cell>
          <cell r="Z129">
            <v>336228</v>
          </cell>
          <cell r="AA129">
            <v>164620</v>
          </cell>
          <cell r="AB129">
            <v>75600</v>
          </cell>
          <cell r="AC129">
            <v>34844.999999538064</v>
          </cell>
          <cell r="AD129">
            <v>57.161420598491141</v>
          </cell>
          <cell r="AE129">
            <v>-77.515257503836679</v>
          </cell>
          <cell r="AF129">
            <v>-78.833070101118906</v>
          </cell>
          <cell r="AG129">
            <v>-53.908730159341189</v>
          </cell>
          <cell r="AH129" t="str">
            <v>Considera la reducción establecida Art 52  Ley 223/95</v>
          </cell>
        </row>
        <row r="130">
          <cell r="X130" t="str">
            <v>OTROS NO TRIBUTARIOS</v>
          </cell>
          <cell r="Y130">
            <v>147430</v>
          </cell>
          <cell r="Z130">
            <v>350405</v>
          </cell>
          <cell r="AA130">
            <v>199885.12584699999</v>
          </cell>
          <cell r="AB130">
            <v>499500</v>
          </cell>
          <cell r="AC130">
            <v>409512</v>
          </cell>
          <cell r="AD130">
            <v>137.6755070202808</v>
          </cell>
          <cell r="AE130">
            <v>42.549335768610597</v>
          </cell>
          <cell r="AF130">
            <v>104.87367344854701</v>
          </cell>
          <cell r="AG130">
            <v>-18.015615615615623</v>
          </cell>
        </row>
        <row r="131">
          <cell r="X131" t="str">
            <v xml:space="preserve">      Extensión Comncesión Telefonia Celular</v>
          </cell>
          <cell r="Z131">
            <v>141241.1</v>
          </cell>
        </row>
        <row r="132">
          <cell r="X132" t="str">
            <v xml:space="preserve">      Fondo de Superávit de la Nación </v>
          </cell>
          <cell r="Y132">
            <v>91322</v>
          </cell>
          <cell r="Z132">
            <v>96904.9</v>
          </cell>
          <cell r="AA132">
            <v>138439.12584699999</v>
          </cell>
          <cell r="AB132">
            <v>138439.12584699999</v>
          </cell>
          <cell r="AC132">
            <v>151520</v>
          </cell>
          <cell r="AD132">
            <v>6.1134228334902785</v>
          </cell>
          <cell r="AE132">
            <v>42.860810802136925</v>
          </cell>
          <cell r="AF132">
            <v>9.4488274705351039</v>
          </cell>
          <cell r="AG132">
            <v>9.4488274705351039</v>
          </cell>
          <cell r="AH132" t="str">
            <v>Octavas Concesión Telefonía Móvil Celular (1995 - 2002)</v>
          </cell>
        </row>
        <row r="133">
          <cell r="X133" t="str">
            <v xml:space="preserve">      Concesión Larga Distancia</v>
          </cell>
          <cell r="AB133">
            <v>300000</v>
          </cell>
          <cell r="AC133">
            <v>179902</v>
          </cell>
          <cell r="AG133">
            <v>-40.032666666666671</v>
          </cell>
          <cell r="AH133" t="str">
            <v>Para 1998 US$225 millones, en 1999 y 2000 restantes US$225 millones por parte iguales</v>
          </cell>
        </row>
        <row r="134">
          <cell r="X134" t="str">
            <v xml:space="preserve">      Resto</v>
          </cell>
          <cell r="Y134">
            <v>56108</v>
          </cell>
          <cell r="Z134">
            <v>112259</v>
          </cell>
          <cell r="AA134">
            <v>61446</v>
          </cell>
          <cell r="AB134">
            <v>61060.874153000012</v>
          </cell>
          <cell r="AC134">
            <v>78090</v>
          </cell>
          <cell r="AD134">
            <v>100.07663791259715</v>
          </cell>
          <cell r="AE134">
            <v>-45.607145838640996</v>
          </cell>
          <cell r="AF134">
            <v>27.087198515769948</v>
          </cell>
          <cell r="AG134">
            <v>27.888768517021511</v>
          </cell>
          <cell r="AH134" t="str">
            <v>Hasta 1998 5% contratos Obras Públicas Ley 104/93(en 1999 pasa a Fondo de Seguridad y Convivencia Ciudadana Ley 418/97), Concesión Sociedades Portuarias (por variación PIB).</v>
          </cell>
        </row>
        <row r="136">
          <cell r="V136" t="str">
            <v>2.</v>
          </cell>
          <cell r="W136" t="str">
            <v>RECURSOS DE CAPITAL</v>
          </cell>
          <cell r="Y136">
            <v>9454718</v>
          </cell>
          <cell r="Z136">
            <v>12013036.820606999</v>
          </cell>
          <cell r="AA136">
            <v>16207486.153754</v>
          </cell>
          <cell r="AB136">
            <v>16207486.153754</v>
          </cell>
          <cell r="AC136">
            <v>19182007.865153998</v>
          </cell>
          <cell r="AD136">
            <v>71.422205863294906</v>
          </cell>
          <cell r="AE136">
            <v>34.915811844944145</v>
          </cell>
          <cell r="AF136">
            <v>18.352764168248491</v>
          </cell>
          <cell r="AG136">
            <v>18.352764168248491</v>
          </cell>
        </row>
        <row r="138">
          <cell r="W138" t="str">
            <v>2.5. RECURSOS DEL CREDITO EXTERNO</v>
          </cell>
          <cell r="Y138">
            <v>2041518</v>
          </cell>
          <cell r="Z138">
            <v>1797729.030367</v>
          </cell>
          <cell r="AA138">
            <v>3352906.6945369998</v>
          </cell>
          <cell r="AB138">
            <v>3352906.6945369998</v>
          </cell>
          <cell r="AC138">
            <v>5299805.9730000002</v>
          </cell>
          <cell r="AD138">
            <v>-11.941553767000823</v>
          </cell>
          <cell r="AE138">
            <v>86.507901797220015</v>
          </cell>
          <cell r="AF138">
            <v>58.066014232819143</v>
          </cell>
          <cell r="AG138">
            <v>58.066014232819143</v>
          </cell>
        </row>
        <row r="139">
          <cell r="W139" t="str">
            <v>2.6. RECURSOS DEL CREDITO INTERNO</v>
          </cell>
          <cell r="Y139">
            <v>3928505</v>
          </cell>
          <cell r="Z139">
            <v>7590793.914806</v>
          </cell>
          <cell r="AA139">
            <v>10343544.959217001</v>
          </cell>
          <cell r="AB139">
            <v>10343544.959217001</v>
          </cell>
          <cell r="AC139">
            <v>9735498.8921539988</v>
          </cell>
          <cell r="AD139">
            <v>93.223475973837381</v>
          </cell>
          <cell r="AE139">
            <v>36.264336448941179</v>
          </cell>
          <cell r="AF139">
            <v>-5.8785075084067717</v>
          </cell>
          <cell r="AG139">
            <v>-5.8785075084067717</v>
          </cell>
        </row>
        <row r="140">
          <cell r="W140" t="str">
            <v>2.7. OTROS RECURSOS DE CAPITAL</v>
          </cell>
          <cell r="Y140">
            <v>3484695</v>
          </cell>
          <cell r="Z140">
            <v>2624513.875434</v>
          </cell>
          <cell r="AA140">
            <v>2511034.5</v>
          </cell>
          <cell r="AB140">
            <v>2511034.5</v>
          </cell>
          <cell r="AC140">
            <v>4146703</v>
          </cell>
          <cell r="AD140">
            <v>-24.684545550356628</v>
          </cell>
          <cell r="AE140">
            <v>-4.3238245564708455</v>
          </cell>
          <cell r="AF140">
            <v>65.13922847336427</v>
          </cell>
          <cell r="AG140">
            <v>65.13922847336427</v>
          </cell>
          <cell r="AH140" t="str">
            <v>Donaciones en cada año, Enajenación activos (plan), excedentes Financieros Entidades Descentralizadas, Rendimientos Financieros, Recuperación de Cartera, Recursos no apropiados (según Plan Financiero). En 1999 superávit Nación 1997 (Contaduría)</v>
          </cell>
        </row>
        <row r="142">
          <cell r="V142">
            <v>3</v>
          </cell>
          <cell r="W142" t="str">
            <v>RENTAS PARAFISCALES</v>
          </cell>
          <cell r="Y142">
            <v>122554</v>
          </cell>
          <cell r="Z142">
            <v>336368.21808000002</v>
          </cell>
          <cell r="AA142">
            <v>742831.93553000002</v>
          </cell>
          <cell r="AB142">
            <v>742831.93553000002</v>
          </cell>
          <cell r="AC142">
            <v>495721.437148</v>
          </cell>
          <cell r="AD142">
            <v>174.46531168301323</v>
          </cell>
          <cell r="AE142">
            <v>120.83891866184837</v>
          </cell>
          <cell r="AF142">
            <v>-33.266003595509154</v>
          </cell>
          <cell r="AG142">
            <v>-33.266003595509154</v>
          </cell>
          <cell r="AH142" t="str">
            <v xml:space="preserve">Fondo de Prestaciones Sociales del Magisterio </v>
          </cell>
        </row>
        <row r="144">
          <cell r="V144">
            <v>4</v>
          </cell>
          <cell r="W144" t="str">
            <v>FONDOS ESPECIALES</v>
          </cell>
          <cell r="Y144">
            <v>1077629</v>
          </cell>
          <cell r="Z144">
            <v>1493046.7265959999</v>
          </cell>
          <cell r="AA144">
            <v>1748572.2735279996</v>
          </cell>
          <cell r="AB144">
            <v>1748572.2735279996</v>
          </cell>
          <cell r="AC144">
            <v>2306878.6946720001</v>
          </cell>
          <cell r="AD144">
            <v>38.549234160921799</v>
          </cell>
          <cell r="AE144">
            <v>17.114370393120449</v>
          </cell>
          <cell r="AF144">
            <v>31.929273361834554</v>
          </cell>
          <cell r="AG144">
            <v>31.929273361834554</v>
          </cell>
          <cell r="AH144" t="str">
            <v>Estimación ingresos definidos por la Ley para prestación servicio público específico que corresponde.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R.LEY21"/>
      <sheetName val="Hoja2"/>
      <sheetName val="ART.86 LEY 30-92"/>
      <sheetName val="JUNTA CENTRAL DE CONTADORES"/>
      <sheetName val="CALCULO LEY 21 1982 =&gt; 1998 "/>
      <sheetName val="CALCULO LEY 21 DE 1982 =&gt; 1999"/>
      <sheetName val="ART.87 LEY 30 1992"/>
      <sheetName val="NORMAS LEGALES"/>
      <sheetName val="JUSTIFICACION DIFERENCIAS"/>
      <sheetName val="GASTOS"/>
      <sheetName val="GASTOS (2)"/>
      <sheetName val="APOR.LEY21-2000 Y 2001"/>
      <sheetName val="JUNTA CENT.CONTAD. 2000 Y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GOBLOCAL"/>
      <sheetName val="BDEMPLOCAL"/>
      <sheetName val="RESUMENLG"/>
      <sheetName val="RESUMENLE"/>
      <sheetName val="PRES NETO"/>
      <sheetName val="SUPUESTOS"/>
      <sheetName val="Resumen x Entidades"/>
      <sheetName val="DEUDA EXTERNA"/>
      <sheetName val="RESUMEN FMI"/>
      <sheetName val="FMI DEPARTAMENTOS"/>
      <sheetName val=" FMI MUNICIPIOS"/>
      <sheetName val="FMI FNR"/>
      <sheetName val="FMI EMPRESAS"/>
      <sheetName val="RESUMEN"/>
      <sheetName val="MUNICIPIOS"/>
      <sheetName val="DEPARTAM"/>
      <sheetName val="LOTERIAS"/>
      <sheetName val="LICORERA"/>
      <sheetName val="EMPTERRI"/>
      <sheetName val="FNR"/>
      <sheetName val="EJEC. REGALIAS"/>
      <sheetName val="REZAGO FNR"/>
      <sheetName val="DEUDA FLOTANTE-FNR"/>
      <sheetName val="FNR-PROYECCIONES"/>
      <sheetName val="FNR-LEY 756"/>
      <sheetName val="VERIFICACION NETEO2"/>
      <sheetName val="PIB"/>
      <sheetName val="SISTEMA GRAL.PART."/>
      <sheetName val="COMPARATIVO FMI-PF"/>
      <sheetName val="COMPARATIVO FMI-PF $MM"/>
      <sheetName val="FNR-PROYECCIONES MFMP"/>
      <sheetName val="ModDeuda"/>
      <sheetName val="RESUMEN CON PLAN"/>
      <sheetName val="TRANSFERENCIAS"/>
      <sheetName val="PROY. REGALIAS"/>
      <sheetName val="DPTOS"/>
      <sheetName val="MPIOS"/>
      <sheetName val="EJCLOTERIA"/>
      <sheetName val="EJLICOR"/>
      <sheetName val="EEPP"/>
      <sheetName val="Prepag deud Faep art133 ley633"/>
      <sheetName val="DF FNR (C. Zambrano)"/>
      <sheetName val="FNR Dic 5 (C.Zam)"/>
      <sheetName val="FNR Dic 13-02 (C.Zam)"/>
      <sheetName val="FNR Dic 18-02(C.Zam)"/>
      <sheetName val="FNR Dic 20-02(C.Zam)"/>
      <sheetName val="DEUDA FLOTANTE-FNR SIN FAEP"/>
      <sheetName val="DEUDA FLOTANTE-INV."/>
      <sheetName val=" FAEP Mensual "/>
      <sheetName val="DEUDA FLOTANTE-INV. sin faep"/>
      <sheetName val="cuadros"/>
      <sheetName val="Hoja1"/>
      <sheetName val="faep (2)"/>
      <sheetName val="DEUDA FLOTANTE fnr"/>
      <sheetName val="FNR reducc"/>
      <sheetName val="FMI redu2)"/>
      <sheetName val="EJECUCION FAEP"/>
      <sheetName val="RESUMEN FMI DEPARTAMENTOS"/>
      <sheetName val="RESUMEN FMI MUNICIPIOS"/>
      <sheetName val="RESUMEN FMI FNR"/>
    </sheetNames>
    <sheetDataSet>
      <sheetData sheetId="0"/>
      <sheetData sheetId="1"/>
      <sheetData sheetId="2"/>
      <sheetData sheetId="3"/>
      <sheetData sheetId="4"/>
      <sheetData sheetId="5" refreshError="1">
        <row r="5">
          <cell r="H5">
            <v>1723039</v>
          </cell>
          <cell r="I5">
            <v>2221237</v>
          </cell>
          <cell r="J5">
            <v>2774822.6</v>
          </cell>
          <cell r="K5">
            <v>3834351</v>
          </cell>
          <cell r="L5">
            <v>4510141</v>
          </cell>
          <cell r="M5">
            <v>5343752.2535651531</v>
          </cell>
          <cell r="N5">
            <v>7133444.1770399995</v>
          </cell>
          <cell r="O5">
            <v>6564252.3579074843</v>
          </cell>
        </row>
        <row r="6">
          <cell r="H6">
            <v>649239</v>
          </cell>
          <cell r="I6">
            <v>830500</v>
          </cell>
          <cell r="J6">
            <v>1065400</v>
          </cell>
          <cell r="K6">
            <v>1552869</v>
          </cell>
          <cell r="L6">
            <v>1947027</v>
          </cell>
          <cell r="M6">
            <v>2478300</v>
          </cell>
          <cell r="N6">
            <v>3141605</v>
          </cell>
          <cell r="O6">
            <v>2806557.6908411798</v>
          </cell>
        </row>
        <row r="7">
          <cell r="H7">
            <v>1073800</v>
          </cell>
          <cell r="I7">
            <v>1390737</v>
          </cell>
          <cell r="J7">
            <v>1709422.6</v>
          </cell>
          <cell r="K7">
            <v>2281482</v>
          </cell>
          <cell r="L7">
            <v>2563114</v>
          </cell>
          <cell r="M7">
            <v>2865452.2535651531</v>
          </cell>
          <cell r="N7">
            <v>3991839.17704</v>
          </cell>
          <cell r="O7">
            <v>3757694.6670663045</v>
          </cell>
        </row>
        <row r="19">
          <cell r="H19">
            <v>51128866.875231937</v>
          </cell>
          <cell r="I19">
            <v>67532862</v>
          </cell>
          <cell r="J19">
            <v>84439109</v>
          </cell>
          <cell r="K19">
            <v>100711389</v>
          </cell>
          <cell r="L19">
            <v>121707501</v>
          </cell>
          <cell r="M19">
            <v>140953206</v>
          </cell>
          <cell r="N19">
            <v>151565005</v>
          </cell>
          <cell r="O19">
            <v>174896258</v>
          </cell>
        </row>
        <row r="20">
          <cell r="H20">
            <v>0.30980473665469543</v>
          </cell>
          <cell r="I20">
            <v>0.32083627366118206</v>
          </cell>
          <cell r="J20">
            <v>0.25034104137330959</v>
          </cell>
          <cell r="K20">
            <v>0.24199999999999999</v>
          </cell>
          <cell r="L20">
            <v>0.20847803022555866</v>
          </cell>
          <cell r="M20">
            <v>0.15813080411535196</v>
          </cell>
          <cell r="N20">
            <v>7.5285971147048603E-2</v>
          </cell>
          <cell r="O20">
            <v>0.15393561990117699</v>
          </cell>
        </row>
        <row r="74">
          <cell r="H74">
            <v>117206.25</v>
          </cell>
          <cell r="I74">
            <v>116184.52499999999</v>
          </cell>
          <cell r="J74">
            <v>199789.75</v>
          </cell>
          <cell r="K74">
            <v>276188.16386410111</v>
          </cell>
          <cell r="L74">
            <v>282760.375</v>
          </cell>
          <cell r="M74">
            <v>322810</v>
          </cell>
          <cell r="N74">
            <v>395770</v>
          </cell>
          <cell r="O74">
            <v>806844.18430454994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2castigo"/>
      <sheetName val="Hoja1"/>
      <sheetName val="CUA1-3"/>
      <sheetName val="TOTAL FUN"/>
      <sheetName val="NACION FUN"/>
      <sheetName val="PROPIOS FUN"/>
      <sheetName val="OCP"/>
      <sheetName val="TRANST"/>
      <sheetName val="notas"/>
      <sheetName val="TRANSN"/>
      <sheetName val="TRANSP"/>
      <sheetName val="GGT"/>
      <sheetName val="GGN"/>
      <sheetName val="GGP"/>
      <sheetName val="GPT"/>
      <sheetName val="GPN"/>
      <sheetName val="GPP"/>
      <sheetName val="ppry89aFEB"/>
      <sheetName val="CUA1_3"/>
    </sheetNames>
    <sheetDataSet>
      <sheetData sheetId="0" refreshError="1"/>
      <sheetData sheetId="1" refreshError="1"/>
      <sheetData sheetId="2" refreshError="1">
        <row r="3">
          <cell r="Y3" t="str">
            <v>CUADRO No. 2</v>
          </cell>
        </row>
        <row r="4">
          <cell r="Y4" t="str">
            <v>APROPIACIONES 1998 - 2000</v>
          </cell>
        </row>
        <row r="5">
          <cell r="Y5" t="str">
            <v>RECURSOS NACION</v>
          </cell>
        </row>
        <row r="6">
          <cell r="Y6" t="str">
            <v>Miles de millones de pesos</v>
          </cell>
        </row>
        <row r="9">
          <cell r="Y9" t="str">
            <v>CONCEPTO</v>
          </cell>
          <cell r="Z9" t="str">
            <v>1998</v>
          </cell>
          <cell r="AA9" t="str">
            <v>1999   1/</v>
          </cell>
          <cell r="AB9" t="str">
            <v>2000</v>
          </cell>
          <cell r="AC9" t="str">
            <v>VARIACION  %</v>
          </cell>
        </row>
        <row r="10">
          <cell r="AC10" t="str">
            <v>99/98</v>
          </cell>
          <cell r="AD10" t="str">
            <v>2000/99</v>
          </cell>
        </row>
        <row r="11">
          <cell r="Z11" t="str">
            <v>(1)</v>
          </cell>
          <cell r="AA11" t="str">
            <v>(2)</v>
          </cell>
          <cell r="AB11" t="str">
            <v>(3)</v>
          </cell>
          <cell r="AC11" t="str">
            <v>(4)=(2/1)</v>
          </cell>
          <cell r="AD11" t="str">
            <v>(5)=(3/2)</v>
          </cell>
        </row>
        <row r="13">
          <cell r="Y13" t="str">
            <v>FUNCIONAMIENTO</v>
          </cell>
          <cell r="Z13">
            <v>17507.617041843005</v>
          </cell>
          <cell r="AA13">
            <v>22543.902873841002</v>
          </cell>
          <cell r="AB13">
            <v>22748.7873545</v>
          </cell>
          <cell r="AC13">
            <v>28.766255395930429</v>
          </cell>
          <cell r="AD13">
            <v>0.90882435843324672</v>
          </cell>
        </row>
        <row r="14">
          <cell r="Y14" t="str">
            <v>Gastos de Personal</v>
          </cell>
          <cell r="Z14">
            <v>4484.8324892346527</v>
          </cell>
          <cell r="AA14">
            <v>5167.0622997669998</v>
          </cell>
          <cell r="AB14">
            <v>5376.3</v>
          </cell>
          <cell r="AC14">
            <v>15.211935165247858</v>
          </cell>
          <cell r="AD14">
            <v>4.0494518566659421</v>
          </cell>
        </row>
        <row r="15">
          <cell r="Y15" t="str">
            <v>Gastos Generales</v>
          </cell>
          <cell r="Z15">
            <v>1321.8889146321796</v>
          </cell>
          <cell r="AA15">
            <v>1280.69206044</v>
          </cell>
          <cell r="AB15">
            <v>1051.7</v>
          </cell>
          <cell r="AC15">
            <v>-3.116514083457822</v>
          </cell>
          <cell r="AD15">
            <v>-17.880337320224072</v>
          </cell>
        </row>
        <row r="16">
          <cell r="Y16" t="str">
            <v>Transferencias</v>
          </cell>
          <cell r="Z16">
            <v>11700.795637976174</v>
          </cell>
          <cell r="AA16">
            <v>16093.200213634</v>
          </cell>
          <cell r="AB16">
            <v>16317.5</v>
          </cell>
          <cell r="AC16">
            <v>37.539366651288319</v>
          </cell>
          <cell r="AD16">
            <v>1.3937550231679641</v>
          </cell>
        </row>
        <row r="17">
          <cell r="Y17" t="str">
            <v>Operación Comercial</v>
          </cell>
          <cell r="Z17">
            <v>0.1</v>
          </cell>
          <cell r="AA17">
            <v>2.9483000000000001</v>
          </cell>
          <cell r="AB17">
            <v>3.2873545000000002</v>
          </cell>
        </row>
        <row r="19">
          <cell r="Y19" t="str">
            <v>SERVICIO DE LA DEUDA</v>
          </cell>
          <cell r="Z19">
            <v>11289.569079999999</v>
          </cell>
          <cell r="AA19">
            <v>13645.599999999999</v>
          </cell>
          <cell r="AB19">
            <v>14930.3</v>
          </cell>
          <cell r="AC19">
            <v>20.869095209079489</v>
          </cell>
          <cell r="AD19">
            <v>9.4147564049950283</v>
          </cell>
        </row>
        <row r="20">
          <cell r="Y20" t="str">
            <v>Externa</v>
          </cell>
          <cell r="Z20">
            <v>2576.1146520000002</v>
          </cell>
          <cell r="AA20">
            <v>3947.7</v>
          </cell>
          <cell r="AB20">
            <v>4191.3</v>
          </cell>
          <cell r="AC20">
            <v>53.242403125775148</v>
          </cell>
          <cell r="AD20">
            <v>6.1706816627403294</v>
          </cell>
        </row>
        <row r="21">
          <cell r="Y21" t="str">
            <v>Interna   2/</v>
          </cell>
          <cell r="Z21">
            <v>8713.4544279999991</v>
          </cell>
          <cell r="AA21">
            <v>9697.9</v>
          </cell>
          <cell r="AB21">
            <v>10739</v>
          </cell>
          <cell r="AC21">
            <v>11.297994155298063</v>
          </cell>
          <cell r="AD21">
            <v>10.735313830829352</v>
          </cell>
        </row>
        <row r="26">
          <cell r="Y26" t="str">
            <v>INVERSION</v>
          </cell>
          <cell r="Z26">
            <v>5073.7929515019996</v>
          </cell>
          <cell r="AA26">
            <v>5147.2</v>
          </cell>
          <cell r="AB26">
            <v>3166.3</v>
          </cell>
          <cell r="AC26">
            <v>1.4467884125281438</v>
          </cell>
          <cell r="AD26">
            <v>-38.485001554243084</v>
          </cell>
        </row>
        <row r="28">
          <cell r="Y28" t="str">
            <v>TOTAL CON DEUDA</v>
          </cell>
          <cell r="Z28">
            <v>33870.979073345006</v>
          </cell>
          <cell r="AA28">
            <v>41336.702873841001</v>
          </cell>
          <cell r="AB28">
            <v>40845.387354500002</v>
          </cell>
          <cell r="AC28">
            <v>22.041653370366255</v>
          </cell>
          <cell r="AD28">
            <v>-1.1885696854935124</v>
          </cell>
        </row>
        <row r="29">
          <cell r="Y29" t="str">
            <v>TOTAL SIN DEUDA</v>
          </cell>
          <cell r="Z29">
            <v>22581.409993345005</v>
          </cell>
          <cell r="AA29">
            <v>27691.102873841002</v>
          </cell>
          <cell r="AB29">
            <v>25915.087354500003</v>
          </cell>
          <cell r="AC29">
            <v>22.627873467608438</v>
          </cell>
          <cell r="AD29">
            <v>-6.4136684170089548</v>
          </cell>
        </row>
        <row r="31">
          <cell r="Y31" t="str">
            <v xml:space="preserve">  1/  Incluye adición por $1.3 mil milllones, traslados por $1.1 mil millones y reducción participación municipios por $223.8 mil millones</v>
          </cell>
        </row>
        <row r="32">
          <cell r="Y32" t="str">
            <v xml:space="preserve">   2/ Icluye el valor del déficit fiscal por $1.046.6 mil millones</v>
          </cell>
        </row>
        <row r="34">
          <cell r="Y34" t="str">
            <v>CUADRO No. 3</v>
          </cell>
        </row>
        <row r="35">
          <cell r="Y35" t="str">
            <v>APROPIACIONES 1998 - 2000</v>
          </cell>
        </row>
        <row r="36">
          <cell r="Y36" t="str">
            <v>RECURSOS PROPIOS</v>
          </cell>
        </row>
        <row r="37">
          <cell r="Y37" t="str">
            <v>Miles de millones de pesos</v>
          </cell>
        </row>
        <row r="40">
          <cell r="Z40" t="str">
            <v>1998</v>
          </cell>
          <cell r="AA40" t="str">
            <v>1999</v>
          </cell>
          <cell r="AB40" t="str">
            <v>2000</v>
          </cell>
          <cell r="AC40" t="str">
            <v>VARIACION  %</v>
          </cell>
        </row>
        <row r="41">
          <cell r="Y41" t="str">
            <v>CONCEPTO</v>
          </cell>
          <cell r="AC41" t="str">
            <v>99/98</v>
          </cell>
          <cell r="AD41" t="str">
            <v>2000/99</v>
          </cell>
        </row>
        <row r="42">
          <cell r="Z42" t="str">
            <v>(1)</v>
          </cell>
          <cell r="AA42" t="str">
            <v>(2)</v>
          </cell>
          <cell r="AB42" t="str">
            <v>(3)</v>
          </cell>
          <cell r="AC42" t="str">
            <v>(4)=(2/1)</v>
          </cell>
          <cell r="AD42" t="str">
            <v>(5)=(3/2)</v>
          </cell>
        </row>
        <row r="45">
          <cell r="Y45" t="str">
            <v>FUNCIONAMIENTO</v>
          </cell>
          <cell r="Z45">
            <v>1659.373423821</v>
          </cell>
          <cell r="AA45">
            <v>1602.6133874049999</v>
          </cell>
          <cell r="AB45">
            <v>1410.701027604</v>
          </cell>
          <cell r="AC45">
            <v>-3.4205704153860705</v>
          </cell>
          <cell r="AD45">
            <v>-11.974962976675874</v>
          </cell>
        </row>
        <row r="46">
          <cell r="Y46" t="str">
            <v>Gastos de Personal</v>
          </cell>
          <cell r="Z46">
            <v>398.89649835734997</v>
          </cell>
          <cell r="AA46">
            <v>380.27551839099999</v>
          </cell>
          <cell r="AB46">
            <v>388.1</v>
          </cell>
          <cell r="AC46">
            <v>-4.668123195623652</v>
          </cell>
          <cell r="AD46">
            <v>2.0575822609108618</v>
          </cell>
        </row>
        <row r="47">
          <cell r="Y47" t="str">
            <v>Gastos Generales</v>
          </cell>
          <cell r="Z47">
            <v>272.74812604427001</v>
          </cell>
          <cell r="AA47">
            <v>243.24939164</v>
          </cell>
          <cell r="AB47">
            <v>197.762</v>
          </cell>
          <cell r="AC47">
            <v>-10.815375647890624</v>
          </cell>
          <cell r="AD47">
            <v>-18.699899446128786</v>
          </cell>
        </row>
        <row r="48">
          <cell r="Y48" t="str">
            <v>Transferencias</v>
          </cell>
          <cell r="Z48">
            <v>690.42139540237997</v>
          </cell>
          <cell r="AA48">
            <v>773.034085688</v>
          </cell>
          <cell r="AB48">
            <v>543.59169398799997</v>
          </cell>
          <cell r="AC48">
            <v>11.965546090510859</v>
          </cell>
          <cell r="AD48">
            <v>-29.680760001131958</v>
          </cell>
        </row>
        <row r="49">
          <cell r="Y49" t="str">
            <v>Operación Comercial</v>
          </cell>
          <cell r="Z49">
            <v>297.30740401700001</v>
          </cell>
          <cell r="AA49">
            <v>206.054391686</v>
          </cell>
          <cell r="AB49">
            <v>281.24733361599999</v>
          </cell>
          <cell r="AC49">
            <v>-30.693151632975201</v>
          </cell>
          <cell r="AD49">
            <v>36.491792926493027</v>
          </cell>
        </row>
        <row r="51">
          <cell r="Y51" t="str">
            <v>SERVICIO DE LA DEUDA</v>
          </cell>
          <cell r="Z51">
            <v>31.026147289999997</v>
          </cell>
          <cell r="AA51">
            <v>18.399635302</v>
          </cell>
          <cell r="AB51">
            <v>13.870000000000001</v>
          </cell>
          <cell r="AC51">
            <v>-40.696358042719773</v>
          </cell>
          <cell r="AD51">
            <v>-24.618071106592186</v>
          </cell>
        </row>
        <row r="52">
          <cell r="Y52" t="str">
            <v>Externa</v>
          </cell>
          <cell r="Z52">
            <v>9.5051620000000003</v>
          </cell>
          <cell r="AA52">
            <v>3.1066911350000002</v>
          </cell>
          <cell r="AB52">
            <v>3.8170000000000002</v>
          </cell>
          <cell r="AC52">
            <v>-67.315747643227965</v>
          </cell>
          <cell r="AD52">
            <v>22.863839182391075</v>
          </cell>
        </row>
        <row r="53">
          <cell r="Y53" t="str">
            <v>Interna</v>
          </cell>
          <cell r="Z53">
            <v>21.520985289999999</v>
          </cell>
          <cell r="AA53">
            <v>15.292944167</v>
          </cell>
          <cell r="AB53">
            <v>10.053000000000001</v>
          </cell>
          <cell r="AC53">
            <v>-28.939386552594026</v>
          </cell>
          <cell r="AD53">
            <v>-34.263802376961884</v>
          </cell>
        </row>
        <row r="55">
          <cell r="Y55" t="str">
            <v>INVERSION</v>
          </cell>
          <cell r="Z55">
            <v>2235.8472710000001</v>
          </cell>
          <cell r="AA55">
            <v>2660.3020459999998</v>
          </cell>
          <cell r="AB55">
            <v>2333.1673000000001</v>
          </cell>
          <cell r="AC55">
            <v>18.984068388989694</v>
          </cell>
          <cell r="AD55">
            <v>-12.296902394668896</v>
          </cell>
        </row>
        <row r="57">
          <cell r="Y57" t="str">
            <v>TOTAL CON DEUDA</v>
          </cell>
          <cell r="Z57">
            <v>3926.2468421109998</v>
          </cell>
          <cell r="AA57">
            <v>4281.3150687069992</v>
          </cell>
          <cell r="AB57">
            <v>3757.738327604</v>
          </cell>
          <cell r="AC57">
            <v>9.0434514403860522</v>
          </cell>
          <cell r="AD57">
            <v>-12.229343851143494</v>
          </cell>
        </row>
        <row r="58">
          <cell r="Y58" t="str">
            <v>TOTAL SIN DEUDA</v>
          </cell>
          <cell r="Z58">
            <v>3895.2206948209996</v>
          </cell>
          <cell r="AA58">
            <v>4262.915433404999</v>
          </cell>
          <cell r="AB58">
            <v>3743.8683276040001</v>
          </cell>
          <cell r="AC58">
            <v>9.439638146122963</v>
          </cell>
          <cell r="AD58">
            <v>-12.175871511164615</v>
          </cell>
        </row>
        <row r="63">
          <cell r="Y63" t="str">
            <v>CUADRO No. 1</v>
          </cell>
        </row>
        <row r="64">
          <cell r="Y64" t="str">
            <v>APROPIACIONES 1998 - 2000</v>
          </cell>
        </row>
        <row r="65">
          <cell r="Y65" t="str">
            <v>TOTAL</v>
          </cell>
        </row>
        <row r="66">
          <cell r="Y66" t="str">
            <v>Miles de millones de pesos</v>
          </cell>
        </row>
        <row r="69">
          <cell r="Z69" t="str">
            <v>1998</v>
          </cell>
          <cell r="AA69" t="str">
            <v>1999</v>
          </cell>
          <cell r="AB69" t="str">
            <v>2000</v>
          </cell>
          <cell r="AC69" t="str">
            <v>VARIACION  %</v>
          </cell>
        </row>
        <row r="70">
          <cell r="Y70" t="str">
            <v>CONCEPTO</v>
          </cell>
          <cell r="AC70" t="str">
            <v>99/98</v>
          </cell>
          <cell r="AD70" t="str">
            <v>2000/99</v>
          </cell>
        </row>
        <row r="71">
          <cell r="Z71" t="str">
            <v>(1)</v>
          </cell>
          <cell r="AA71" t="str">
            <v>(2)</v>
          </cell>
          <cell r="AB71" t="str">
            <v>(3)</v>
          </cell>
          <cell r="AC71" t="str">
            <v>(4)=(2/1)</v>
          </cell>
          <cell r="AD71" t="str">
            <v>(5)=(3/2)</v>
          </cell>
        </row>
        <row r="73">
          <cell r="Y73" t="str">
            <v>FUNCIONAMIENTO</v>
          </cell>
          <cell r="Z73">
            <v>19166.990465664006</v>
          </cell>
          <cell r="AA73">
            <v>24146.516261246001</v>
          </cell>
          <cell r="AB73">
            <v>24159.488382104002</v>
          </cell>
          <cell r="AC73">
            <v>25.979695688284398</v>
          </cell>
          <cell r="AD73">
            <v>5.3722535862532617E-2</v>
          </cell>
        </row>
        <row r="75">
          <cell r="Y75" t="str">
            <v>Gastos de Personal</v>
          </cell>
          <cell r="Z75">
            <v>4883.7289875920023</v>
          </cell>
          <cell r="AA75">
            <v>5547.3378181580001</v>
          </cell>
          <cell r="AB75">
            <v>5764.4000000000005</v>
          </cell>
          <cell r="AC75">
            <v>13.588158398060513</v>
          </cell>
          <cell r="AD75">
            <v>3.9129072170707602</v>
          </cell>
        </row>
        <row r="76">
          <cell r="Y76" t="str">
            <v>Gastos Generales</v>
          </cell>
          <cell r="Z76">
            <v>1594.6370406764497</v>
          </cell>
          <cell r="AA76">
            <v>1523.9414520800001</v>
          </cell>
          <cell r="AB76">
            <v>1249.462</v>
          </cell>
          <cell r="AC76">
            <v>-4.433334156496227</v>
          </cell>
          <cell r="AD76">
            <v>-18.011154674306418</v>
          </cell>
        </row>
        <row r="77">
          <cell r="Y77" t="str">
            <v>Transferencias</v>
          </cell>
          <cell r="Z77">
            <v>12391.217033378554</v>
          </cell>
          <cell r="AA77">
            <v>16866.234299322001</v>
          </cell>
          <cell r="AB77">
            <v>16861.091693988001</v>
          </cell>
          <cell r="AC77">
            <v>36.114428904674753</v>
          </cell>
          <cell r="AD77">
            <v>-3.0490536552119085E-2</v>
          </cell>
        </row>
        <row r="78">
          <cell r="Y78" t="str">
            <v>Operación Comercial</v>
          </cell>
          <cell r="Z78">
            <v>297.40740401700003</v>
          </cell>
          <cell r="AA78">
            <v>209.00269168599999</v>
          </cell>
          <cell r="AB78">
            <v>284.53468811599998</v>
          </cell>
          <cell r="AC78">
            <v>-29.72512154604825</v>
          </cell>
          <cell r="AD78">
            <v>36.139245777502829</v>
          </cell>
        </row>
        <row r="80">
          <cell r="Y80" t="str">
            <v>SERVICIO DE LA DEUDA</v>
          </cell>
          <cell r="Z80">
            <v>11320.595227289999</v>
          </cell>
          <cell r="AA80">
            <v>13663.999635302</v>
          </cell>
          <cell r="AB80">
            <v>14944.17</v>
          </cell>
          <cell r="AC80">
            <v>20.700363902799658</v>
          </cell>
          <cell r="AD80">
            <v>9.3689285631315613</v>
          </cell>
        </row>
        <row r="81">
          <cell r="Y81" t="str">
            <v>Externa</v>
          </cell>
          <cell r="Z81">
            <v>2585.6198140000001</v>
          </cell>
          <cell r="AA81">
            <v>3950.8066911349997</v>
          </cell>
          <cell r="AB81">
            <v>4195.1170000000002</v>
          </cell>
          <cell r="AC81">
            <v>52.799211614294947</v>
          </cell>
          <cell r="AD81">
            <v>6.1838082185391441</v>
          </cell>
        </row>
        <row r="82">
          <cell r="Y82" t="str">
            <v>Interna   2/</v>
          </cell>
          <cell r="Z82">
            <v>8734.9754132899998</v>
          </cell>
          <cell r="AA82">
            <v>9713.192944167</v>
          </cell>
          <cell r="AB82">
            <v>10749.053</v>
          </cell>
          <cell r="AC82">
            <v>11.198858435121316</v>
          </cell>
          <cell r="AD82">
            <v>10.664464937403073</v>
          </cell>
        </row>
        <row r="87">
          <cell r="Y87" t="str">
            <v xml:space="preserve">INVERSION </v>
          </cell>
          <cell r="Z87">
            <v>7309.6402225019992</v>
          </cell>
          <cell r="AA87">
            <v>7807.5020459999996</v>
          </cell>
          <cell r="AB87">
            <v>5499.4673000000003</v>
          </cell>
          <cell r="AC87">
            <v>6.8110304795218513</v>
          </cell>
          <cell r="AD87">
            <v>-29.561756531110607</v>
          </cell>
        </row>
        <row r="89">
          <cell r="Y89" t="str">
            <v>TOTAL CON DEUDA</v>
          </cell>
          <cell r="Z89">
            <v>37797.225915456002</v>
          </cell>
          <cell r="AA89">
            <v>45618.017942548002</v>
          </cell>
          <cell r="AB89">
            <v>44603.125682104001</v>
          </cell>
          <cell r="AC89">
            <v>20.691444511259572</v>
          </cell>
          <cell r="AD89">
            <v>-2.2247618511662903</v>
          </cell>
        </row>
        <row r="90">
          <cell r="Y90" t="str">
            <v>TOTAL SIN DEUDA</v>
          </cell>
          <cell r="Z90">
            <v>26476.630688166002</v>
          </cell>
          <cell r="AA90">
            <v>31954.018307246002</v>
          </cell>
          <cell r="AB90">
            <v>29658.955682104002</v>
          </cell>
          <cell r="AC90">
            <v>20.687630853000382</v>
          </cell>
          <cell r="AD90">
            <v>-7.182391281980216</v>
          </cell>
        </row>
        <row r="92">
          <cell r="Y92" t="str">
            <v xml:space="preserve">  1/  Incluye adición por $1.3 mil milllones, traslados por $1.1 mil millones y reducción participación municipios por $223.8 millones</v>
          </cell>
        </row>
        <row r="93">
          <cell r="Y93" t="str">
            <v xml:space="preserve">   2/ Icluye el valor del déficit fiscal por $1.046.6 mil millones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-03 Mil Corr "/>
      <sheetName val="edu_sal_agua_milcte"/>
      <sheetName val="Educación"/>
      <sheetName val="Salud"/>
      <sheetName val="Hoja2"/>
      <sheetName val="Hoja3"/>
      <sheetName val="Agua"/>
      <sheetName val="94_03 Mil Cor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SOCIAL"/>
      <sheetName val="PRES NETO"/>
      <sheetName val="RESUMEN"/>
      <sheetName val="SUPUESTOS"/>
      <sheetName val="TRANSFERENCIAS"/>
      <sheetName val="ICBF"/>
      <sheetName val="SENA"/>
      <sheetName val="SENA2%YPORTAF"/>
      <sheetName val="REZAGOS"/>
      <sheetName val="ICBF3%"/>
      <sheetName val="SENA2%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ENCIAS"/>
      <sheetName val="RESUOPE"/>
      <sheetName val="APRyPAGO-TRANSFE"/>
      <sheetName val="FINANCIAMIENTO"/>
      <sheetName val="DETALLE-INV"/>
    </sheetNames>
    <sheetDataSet>
      <sheetData sheetId="0" refreshError="1"/>
      <sheetData sheetId="1" refreshError="1">
        <row r="9">
          <cell r="B9" t="str">
            <v>Cuadro 2b</v>
          </cell>
        </row>
        <row r="10">
          <cell r="B10" t="str">
            <v xml:space="preserve">SECTOR PUBLICO NO FINANCIERO </v>
          </cell>
        </row>
        <row r="12">
          <cell r="B12" t="str">
            <v>(MILLONES DE PESOS)</v>
          </cell>
        </row>
        <row r="13">
          <cell r="C13" t="str">
            <v>ESCENARIO CON AJUSTES</v>
          </cell>
          <cell r="H13" t="str">
            <v/>
          </cell>
        </row>
        <row r="14">
          <cell r="B14" t="str">
            <v>GOBIERNO NACIONAL</v>
          </cell>
        </row>
        <row r="15">
          <cell r="Y15">
            <v>36504.734179629631</v>
          </cell>
        </row>
        <row r="17">
          <cell r="W17" t="str">
            <v>PORCENTAJE DEL PIB</v>
          </cell>
        </row>
        <row r="18">
          <cell r="E18" t="str">
            <v>CONCEPTOS</v>
          </cell>
          <cell r="H18" t="str">
            <v xml:space="preserve">        1993</v>
          </cell>
          <cell r="I18" t="str">
            <v xml:space="preserve">        1994</v>
          </cell>
          <cell r="J18" t="str">
            <v xml:space="preserve">        1995</v>
          </cell>
          <cell r="K18" t="str">
            <v xml:space="preserve">        1996</v>
          </cell>
          <cell r="L18" t="str">
            <v xml:space="preserve">        1997</v>
          </cell>
          <cell r="M18" t="str">
            <v xml:space="preserve">        1998</v>
          </cell>
          <cell r="N18" t="str">
            <v xml:space="preserve">        1999</v>
          </cell>
          <cell r="O18" t="str">
            <v xml:space="preserve">        2000</v>
          </cell>
          <cell r="P18">
            <v>2001</v>
          </cell>
          <cell r="Q18">
            <v>2002</v>
          </cell>
          <cell r="R18">
            <v>2003</v>
          </cell>
          <cell r="S18">
            <v>2004</v>
          </cell>
          <cell r="T18">
            <v>2005</v>
          </cell>
          <cell r="U18" t="str">
            <v xml:space="preserve">        1993</v>
          </cell>
          <cell r="V18" t="str">
            <v xml:space="preserve">        1994</v>
          </cell>
          <cell r="W18" t="str">
            <v xml:space="preserve">        1995</v>
          </cell>
          <cell r="X18" t="str">
            <v xml:space="preserve">        1996</v>
          </cell>
          <cell r="Y18" t="str">
            <v xml:space="preserve">        1997</v>
          </cell>
          <cell r="Z18" t="str">
            <v xml:space="preserve">        1998</v>
          </cell>
          <cell r="AA18" t="str">
            <v xml:space="preserve">        1999</v>
          </cell>
          <cell r="AB18" t="str">
            <v xml:space="preserve">        2000</v>
          </cell>
        </row>
        <row r="21">
          <cell r="C21" t="str">
            <v xml:space="preserve"> 1.</v>
          </cell>
          <cell r="D21" t="str">
            <v xml:space="preserve"> INGRESOS TOTALES</v>
          </cell>
          <cell r="H21">
            <v>5907600.3079954172</v>
          </cell>
          <cell r="I21">
            <v>7700800</v>
          </cell>
          <cell r="J21">
            <v>9523699.209999999</v>
          </cell>
          <cell r="K21">
            <v>12048768</v>
          </cell>
          <cell r="L21">
            <v>15287795.690864535</v>
          </cell>
          <cell r="M21">
            <v>16883418</v>
          </cell>
          <cell r="N21">
            <v>20104461</v>
          </cell>
          <cell r="O21">
            <v>22954281.374545835</v>
          </cell>
          <cell r="P21">
            <v>26884218.527028114</v>
          </cell>
          <cell r="Q21">
            <v>30400205.534018699</v>
          </cell>
          <cell r="R21">
            <v>33447283.291050017</v>
          </cell>
          <cell r="S21">
            <v>36346372.138895892</v>
          </cell>
          <cell r="T21">
            <v>40860117.549001813</v>
          </cell>
          <cell r="U21">
            <v>13.45751052104413</v>
          </cell>
          <cell r="V21">
            <v>13.281296754577992</v>
          </cell>
          <cell r="W21">
            <v>12.955499297505174</v>
          </cell>
          <cell r="X21">
            <v>13.458728036460998</v>
          </cell>
          <cell r="Y21">
            <v>12.314731967955858</v>
          </cell>
          <cell r="Z21">
            <v>11.844430210932694</v>
          </cell>
          <cell r="AA21">
            <v>13.100613585202014</v>
          </cell>
          <cell r="AB21">
            <v>13.025585863029439</v>
          </cell>
        </row>
        <row r="22">
          <cell r="D22" t="str">
            <v xml:space="preserve"> 1.1.</v>
          </cell>
          <cell r="E22" t="str">
            <v>INGRESOS CORRIENTES</v>
          </cell>
          <cell r="H22">
            <v>5263700.6850998439</v>
          </cell>
          <cell r="I22">
            <v>6861486</v>
          </cell>
          <cell r="J22">
            <v>8461545.209999999</v>
          </cell>
          <cell r="K22">
            <v>10503503</v>
          </cell>
          <cell r="L22">
            <v>13687699.342834629</v>
          </cell>
          <cell r="M22">
            <v>15006976</v>
          </cell>
          <cell r="N22">
            <v>16400237</v>
          </cell>
          <cell r="O22">
            <v>20121494.774545837</v>
          </cell>
          <cell r="P22">
            <v>23540534.267028112</v>
          </cell>
          <cell r="Q22">
            <v>26701514.8384187</v>
          </cell>
          <cell r="R22">
            <v>29623705.342883013</v>
          </cell>
          <cell r="S22">
            <v>32256610.720940348</v>
          </cell>
          <cell r="T22">
            <v>36473628.937412955</v>
          </cell>
          <cell r="U22">
            <v>11.990707504955546</v>
          </cell>
          <cell r="V22">
            <v>11.833761653773937</v>
          </cell>
          <cell r="W22">
            <v>11.510605344282316</v>
          </cell>
          <cell r="X22">
            <v>11.732634432595283</v>
          </cell>
          <cell r="Y22">
            <v>11.025811181248315</v>
          </cell>
          <cell r="Z22">
            <v>10.528026961669838</v>
          </cell>
          <cell r="AA22">
            <v>10.686840479967742</v>
          </cell>
          <cell r="AB22">
            <v>11.418099029185171</v>
          </cell>
        </row>
        <row r="23">
          <cell r="E23" t="str">
            <v xml:space="preserve">  1.1.1.</v>
          </cell>
          <cell r="F23" t="str">
            <v>TRIBUTARIOS</v>
          </cell>
          <cell r="H23">
            <v>5051354.6850998439</v>
          </cell>
          <cell r="I23">
            <v>6731364</v>
          </cell>
          <cell r="J23">
            <v>8229679.2799999993</v>
          </cell>
          <cell r="K23">
            <v>10171715</v>
          </cell>
          <cell r="L23">
            <v>13148299.554000001</v>
          </cell>
          <cell r="M23">
            <v>14825238</v>
          </cell>
          <cell r="N23">
            <v>16128233</v>
          </cell>
          <cell r="O23">
            <v>19382413.840017654</v>
          </cell>
          <cell r="P23">
            <v>23059998.070563033</v>
          </cell>
          <cell r="Q23">
            <v>26545378.694288172</v>
          </cell>
          <cell r="R23">
            <v>29431895.680207804</v>
          </cell>
          <cell r="S23">
            <v>32037180.466513693</v>
          </cell>
          <cell r="T23">
            <v>36222600.726463035</v>
          </cell>
          <cell r="U23">
            <v>11.506983424090755</v>
          </cell>
          <cell r="V23">
            <v>11.60934485340265</v>
          </cell>
          <cell r="W23">
            <v>11.195188107031038</v>
          </cell>
          <cell r="X23">
            <v>11.362020237205238</v>
          </cell>
          <cell r="Y23">
            <v>10.591310095716423</v>
          </cell>
          <cell r="Z23">
            <v>10.400530085286485</v>
          </cell>
          <cell r="AA23">
            <v>10.509595275650685</v>
          </cell>
          <cell r="AB23">
            <v>10.998701792768076</v>
          </cell>
        </row>
        <row r="24">
          <cell r="F24" t="str">
            <v>Renta</v>
          </cell>
          <cell r="H24">
            <v>2053778</v>
          </cell>
          <cell r="I24">
            <v>2726730</v>
          </cell>
          <cell r="J24">
            <v>3257473</v>
          </cell>
          <cell r="K24">
            <v>3637291</v>
          </cell>
          <cell r="L24">
            <v>5081160.7374290004</v>
          </cell>
          <cell r="M24">
            <v>5764752</v>
          </cell>
          <cell r="N24">
            <v>6035064</v>
          </cell>
          <cell r="O24">
            <v>6761800</v>
          </cell>
          <cell r="P24">
            <v>7864403.8464191798</v>
          </cell>
          <cell r="Q24">
            <v>9076043.5092593804</v>
          </cell>
          <cell r="R24">
            <v>10943170.717495337</v>
          </cell>
          <cell r="S24">
            <v>12377808.872159338</v>
          </cell>
          <cell r="T24">
            <v>14011512.910577733</v>
          </cell>
          <cell r="U24">
            <v>4.6785052478046572</v>
          </cell>
          <cell r="V24">
            <v>4.7026945641505362</v>
          </cell>
          <cell r="W24">
            <v>4.4312811894383719</v>
          </cell>
          <cell r="X24">
            <v>4.0629307791856615</v>
          </cell>
          <cell r="Y24">
            <v>4.0930120883896057</v>
          </cell>
          <cell r="Z24">
            <v>4.044216801795387</v>
          </cell>
          <cell r="AA24">
            <v>3.9326118430115393</v>
          </cell>
          <cell r="AB24">
            <v>3.8370361089282898</v>
          </cell>
        </row>
        <row r="25">
          <cell r="F25" t="str">
            <v>Ventas internas</v>
          </cell>
          <cell r="H25">
            <v>1270304</v>
          </cell>
          <cell r="I25">
            <v>1688410</v>
          </cell>
          <cell r="J25">
            <v>2064330</v>
          </cell>
          <cell r="K25">
            <v>2804742</v>
          </cell>
          <cell r="L25">
            <v>3829700</v>
          </cell>
          <cell r="M25">
            <v>4037970</v>
          </cell>
          <cell r="N25">
            <v>3993819</v>
          </cell>
          <cell r="O25">
            <v>5222366.5599999996</v>
          </cell>
          <cell r="P25">
            <v>6360920.4053122215</v>
          </cell>
          <cell r="Q25">
            <v>7480264.3391452357</v>
          </cell>
          <cell r="R25">
            <v>8614424.9488249905</v>
          </cell>
          <cell r="S25">
            <v>9854902.0121063925</v>
          </cell>
          <cell r="T25">
            <v>11274007.752722001</v>
          </cell>
          <cell r="U25">
            <v>2.8937518710918355</v>
          </cell>
          <cell r="V25">
            <v>2.91194087022089</v>
          </cell>
          <cell r="W25">
            <v>2.8081972430142361</v>
          </cell>
          <cell r="X25">
            <v>3.1329559827560542</v>
          </cell>
          <cell r="Y25">
            <v>3.084926693902823</v>
          </cell>
          <cell r="Z25">
            <v>2.8328063582172689</v>
          </cell>
          <cell r="AA25">
            <v>2.6024810835882608</v>
          </cell>
          <cell r="AB25">
            <v>2.963472605634538</v>
          </cell>
        </row>
        <row r="26">
          <cell r="F26" t="str">
            <v>Ventas externas</v>
          </cell>
          <cell r="H26">
            <v>811677</v>
          </cell>
          <cell r="I26">
            <v>1083655</v>
          </cell>
          <cell r="J26">
            <v>1412000.57</v>
          </cell>
          <cell r="K26">
            <v>1378928.75</v>
          </cell>
          <cell r="L26">
            <v>2006900</v>
          </cell>
          <cell r="M26">
            <v>2368507</v>
          </cell>
          <cell r="N26">
            <v>1867124</v>
          </cell>
          <cell r="O26">
            <v>2764967</v>
          </cell>
          <cell r="P26">
            <v>2810127.8624632023</v>
          </cell>
          <cell r="Q26">
            <v>3237569.8594494509</v>
          </cell>
          <cell r="R26">
            <v>3969400.4033376002</v>
          </cell>
          <cell r="S26">
            <v>4429317.2790943999</v>
          </cell>
          <cell r="T26">
            <v>4905586.9443504</v>
          </cell>
          <cell r="U26">
            <v>1.8489997964835252</v>
          </cell>
          <cell r="V26">
            <v>1.8689413612328867</v>
          </cell>
          <cell r="W26">
            <v>1.9208053498270774</v>
          </cell>
          <cell r="X26">
            <v>1.5402925035909993</v>
          </cell>
          <cell r="Y26">
            <v>1.6166121059074015</v>
          </cell>
          <cell r="Z26">
            <v>1.6616076120134893</v>
          </cell>
          <cell r="AA26">
            <v>1.2166687801108782</v>
          </cell>
          <cell r="AB26">
            <v>1.5690020732637948</v>
          </cell>
        </row>
        <row r="27">
          <cell r="F27" t="str">
            <v>Aduanas</v>
          </cell>
          <cell r="H27">
            <v>508123</v>
          </cell>
          <cell r="I27">
            <v>718041</v>
          </cell>
          <cell r="J27">
            <v>868730.35</v>
          </cell>
          <cell r="K27">
            <v>912710</v>
          </cell>
          <cell r="L27">
            <v>1240900</v>
          </cell>
          <cell r="M27">
            <v>1646641</v>
          </cell>
          <cell r="N27">
            <v>1360239</v>
          </cell>
          <cell r="O27">
            <v>2110784</v>
          </cell>
          <cell r="P27">
            <v>2253717.4192327252</v>
          </cell>
          <cell r="Q27">
            <v>2597327.7729860581</v>
          </cell>
          <cell r="R27">
            <v>2416436.9338500001</v>
          </cell>
          <cell r="S27">
            <v>2696418.7981499997</v>
          </cell>
          <cell r="T27">
            <v>2986355.6885249997</v>
          </cell>
          <cell r="U27">
            <v>1.1575039376360279</v>
          </cell>
          <cell r="V27">
            <v>1.2383798570218596</v>
          </cell>
          <cell r="W27">
            <v>1.1817714095095224</v>
          </cell>
          <cell r="X27">
            <v>1.0195163245037433</v>
          </cell>
          <cell r="Y27">
            <v>0.99957843550774539</v>
          </cell>
          <cell r="Z27">
            <v>1.1551881501103878</v>
          </cell>
          <cell r="AA27">
            <v>0.88636872794160482</v>
          </cell>
          <cell r="AB27">
            <v>1.197780831457318</v>
          </cell>
        </row>
        <row r="28">
          <cell r="F28" t="str">
            <v>Gasolina</v>
          </cell>
          <cell r="H28">
            <v>319997.68509984389</v>
          </cell>
          <cell r="I28">
            <v>405857</v>
          </cell>
          <cell r="J28">
            <v>465782.39</v>
          </cell>
          <cell r="K28">
            <v>637180.5</v>
          </cell>
          <cell r="L28">
            <v>636400</v>
          </cell>
          <cell r="M28">
            <v>641768</v>
          </cell>
          <cell r="N28">
            <v>799292</v>
          </cell>
          <cell r="O28">
            <v>939040.28001765453</v>
          </cell>
          <cell r="P28">
            <v>1310298</v>
          </cell>
          <cell r="Q28">
            <v>1512491</v>
          </cell>
          <cell r="R28">
            <v>1700369.0592616</v>
          </cell>
          <cell r="S28">
            <v>1948541.6215686558</v>
          </cell>
          <cell r="T28">
            <v>2209797.9160182984</v>
          </cell>
          <cell r="U28">
            <v>0.72895456520858726</v>
          </cell>
          <cell r="V28">
            <v>0.6999671796336433</v>
          </cell>
          <cell r="W28">
            <v>0.63362389900964566</v>
          </cell>
          <cell r="X28">
            <v>0.71174406044138594</v>
          </cell>
          <cell r="Y28">
            <v>0.51263737316232505</v>
          </cell>
          <cell r="Z28">
            <v>0.45022733474998089</v>
          </cell>
          <cell r="AA28">
            <v>0.52084040620354299</v>
          </cell>
          <cell r="AB28">
            <v>0.53286572542309341</v>
          </cell>
        </row>
        <row r="29">
          <cell r="F29" t="str">
            <v>Resto</v>
          </cell>
          <cell r="H29">
            <v>87475</v>
          </cell>
          <cell r="I29">
            <v>108671</v>
          </cell>
          <cell r="J29">
            <v>161362.96999999997</v>
          </cell>
          <cell r="K29">
            <v>171960</v>
          </cell>
          <cell r="L29">
            <v>278838.596571</v>
          </cell>
          <cell r="M29">
            <v>365600</v>
          </cell>
          <cell r="N29">
            <v>1185151</v>
          </cell>
          <cell r="O29">
            <v>1583456</v>
          </cell>
          <cell r="P29">
            <v>1405162.5371357051</v>
          </cell>
          <cell r="Q29">
            <v>1587485.2134480462</v>
          </cell>
          <cell r="R29">
            <v>1213186.6174382728</v>
          </cell>
          <cell r="S29">
            <v>730191.88343491009</v>
          </cell>
          <cell r="T29">
            <v>835339.51426960295</v>
          </cell>
          <cell r="U29">
            <v>0.19926800586612206</v>
          </cell>
          <cell r="V29">
            <v>0.18742102114283515</v>
          </cell>
          <cell r="W29">
            <v>0.21950901623218616</v>
          </cell>
          <cell r="X29">
            <v>0.19208294766318293</v>
          </cell>
          <cell r="Y29">
            <v>0.22461201395730163</v>
          </cell>
          <cell r="Z29">
            <v>0.25648382839997164</v>
          </cell>
          <cell r="AA29">
            <v>0.77227662512890816</v>
          </cell>
          <cell r="AB29">
            <v>0.89854444806104217</v>
          </cell>
        </row>
        <row r="30">
          <cell r="F30" t="str">
            <v>Reforma y Racionalización Tributarias</v>
          </cell>
          <cell r="K30">
            <v>628902.75</v>
          </cell>
          <cell r="L30">
            <v>74400.22</v>
          </cell>
          <cell r="M30">
            <v>0</v>
          </cell>
          <cell r="N30">
            <v>887544</v>
          </cell>
          <cell r="O30">
            <v>0</v>
          </cell>
          <cell r="P30">
            <v>1055368</v>
          </cell>
          <cell r="Q30">
            <v>1054197</v>
          </cell>
          <cell r="R30">
            <v>574907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0.70249763906421159</v>
          </cell>
          <cell r="Y30">
            <v>5.9931384889219175E-2</v>
          </cell>
          <cell r="Z30">
            <v>0</v>
          </cell>
          <cell r="AA30">
            <v>0.57834780966595112</v>
          </cell>
          <cell r="AB30">
            <v>0</v>
          </cell>
        </row>
        <row r="31">
          <cell r="E31" t="str">
            <v xml:space="preserve">  1.1.2.</v>
          </cell>
          <cell r="F31" t="str">
            <v>NO TRIBUTARIOS</v>
          </cell>
          <cell r="H31">
            <v>212346</v>
          </cell>
          <cell r="I31">
            <v>130122</v>
          </cell>
          <cell r="J31">
            <v>231865.93</v>
          </cell>
          <cell r="K31">
            <v>331788</v>
          </cell>
          <cell r="L31">
            <v>539399.78883462772</v>
          </cell>
          <cell r="M31">
            <v>181738</v>
          </cell>
          <cell r="N31">
            <v>272004</v>
          </cell>
          <cell r="O31">
            <v>739080.93452818377</v>
          </cell>
          <cell r="P31">
            <v>480536.19646507886</v>
          </cell>
          <cell r="Q31">
            <v>156136.14413052661</v>
          </cell>
          <cell r="R31">
            <v>191809.66267521112</v>
          </cell>
          <cell r="S31">
            <v>219430.25442665338</v>
          </cell>
          <cell r="T31">
            <v>251028.21094991729</v>
          </cell>
          <cell r="U31">
            <v>0.48372408086479063</v>
          </cell>
          <cell r="V31">
            <v>0.22441680037128575</v>
          </cell>
          <cell r="W31">
            <v>0.31541723725127863</v>
          </cell>
          <cell r="X31">
            <v>0.37061419539004498</v>
          </cell>
          <cell r="Y31">
            <v>0.43450108553189259</v>
          </cell>
          <cell r="Z31">
            <v>0.12749687638335352</v>
          </cell>
          <cell r="AA31">
            <v>0.17724520431705626</v>
          </cell>
          <cell r="AB31">
            <v>0.41939723641709403</v>
          </cell>
        </row>
        <row r="32">
          <cell r="F32" t="str">
            <v>Contribución hidrocarburos</v>
          </cell>
          <cell r="H32">
            <v>92000</v>
          </cell>
          <cell r="I32">
            <v>115700</v>
          </cell>
          <cell r="J32">
            <v>172307.49</v>
          </cell>
          <cell r="K32">
            <v>267843</v>
          </cell>
          <cell r="L32">
            <v>278800</v>
          </cell>
          <cell r="M32">
            <v>41269</v>
          </cell>
          <cell r="N32">
            <v>14000</v>
          </cell>
          <cell r="O32">
            <v>58186.551473012805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0.20957595358311781</v>
          </cell>
          <cell r="V32">
            <v>0.19954368825377539</v>
          </cell>
          <cell r="W32">
            <v>0.23439731940566821</v>
          </cell>
          <cell r="X32">
            <v>0.29918628140817577</v>
          </cell>
          <cell r="Y32">
            <v>0.22458092337783822</v>
          </cell>
          <cell r="Z32">
            <v>2.8951945060827218E-2</v>
          </cell>
          <cell r="AA32">
            <v>9.1227807695430495E-3</v>
          </cell>
          <cell r="AB32">
            <v>3.3018412117478295E-2</v>
          </cell>
        </row>
        <row r="33">
          <cell r="F33" t="str">
            <v xml:space="preserve">Resto </v>
          </cell>
          <cell r="H33">
            <v>120346</v>
          </cell>
          <cell r="I33">
            <v>14422</v>
          </cell>
          <cell r="J33">
            <v>59558.44</v>
          </cell>
          <cell r="K33">
            <v>63945</v>
          </cell>
          <cell r="L33">
            <v>260599.78883462772</v>
          </cell>
          <cell r="M33">
            <v>140469</v>
          </cell>
          <cell r="N33">
            <v>258004</v>
          </cell>
          <cell r="O33">
            <v>680894.383055171</v>
          </cell>
          <cell r="P33">
            <v>480536.19646507886</v>
          </cell>
          <cell r="Q33">
            <v>156136.14413052661</v>
          </cell>
          <cell r="R33">
            <v>191809.66267521112</v>
          </cell>
          <cell r="S33">
            <v>219430.25442665338</v>
          </cell>
          <cell r="T33">
            <v>251028.21094991729</v>
          </cell>
          <cell r="U33">
            <v>0.27414812728167276</v>
          </cell>
          <cell r="V33">
            <v>2.4873112117510362E-2</v>
          </cell>
          <cell r="W33">
            <v>8.1019917845610356E-2</v>
          </cell>
          <cell r="X33">
            <v>7.1427913981869234E-2</v>
          </cell>
          <cell r="Y33">
            <v>0.20992016215405432</v>
          </cell>
          <cell r="Z33">
            <v>9.85449313225263E-2</v>
          </cell>
          <cell r="AA33">
            <v>0.16812242354751319</v>
          </cell>
          <cell r="AB33">
            <v>0.38637882429961579</v>
          </cell>
        </row>
        <row r="34">
          <cell r="D34" t="str">
            <v xml:space="preserve"> 1.2.</v>
          </cell>
          <cell r="E34" t="str">
            <v>CONTRIBUCIONES PARAFISCALES</v>
          </cell>
          <cell r="H34">
            <v>81799.62289557296</v>
          </cell>
          <cell r="I34">
            <v>219100</v>
          </cell>
          <cell r="J34">
            <v>259554</v>
          </cell>
          <cell r="U34">
            <v>0.18633949968564281</v>
          </cell>
          <cell r="V34">
            <v>0.37787400256181675</v>
          </cell>
          <cell r="W34">
            <v>0.35308251452690081</v>
          </cell>
        </row>
        <row r="35">
          <cell r="D35" t="str">
            <v xml:space="preserve"> 1.3.</v>
          </cell>
          <cell r="E35" t="str">
            <v>FONDOS ESPECIALES</v>
          </cell>
          <cell r="K35">
            <v>400315</v>
          </cell>
          <cell r="L35">
            <v>382093.34802990541</v>
          </cell>
          <cell r="M35">
            <v>386363</v>
          </cell>
          <cell r="N35">
            <v>539961</v>
          </cell>
          <cell r="O35">
            <v>604451</v>
          </cell>
          <cell r="P35">
            <v>758201</v>
          </cell>
          <cell r="Q35">
            <v>856056</v>
          </cell>
          <cell r="R35">
            <v>1059783.7867870014</v>
          </cell>
          <cell r="S35">
            <v>1202635.0115191403</v>
          </cell>
          <cell r="T35">
            <v>1367601.312581595</v>
          </cell>
          <cell r="U35">
            <v>0</v>
          </cell>
          <cell r="V35">
            <v>0</v>
          </cell>
          <cell r="W35">
            <v>0</v>
          </cell>
          <cell r="X35">
            <v>0.44716030003365359</v>
          </cell>
          <cell r="Y35">
            <v>0.30778650257204399</v>
          </cell>
          <cell r="Z35">
            <v>0.27104994910311336</v>
          </cell>
          <cell r="AA35">
            <v>0.35185327336451672</v>
          </cell>
          <cell r="AB35">
            <v>0.34300043081395692</v>
          </cell>
        </row>
        <row r="36">
          <cell r="D36" t="str">
            <v xml:space="preserve"> 1.4.</v>
          </cell>
          <cell r="E36" t="str">
            <v>OTROS DE CAPITAL</v>
          </cell>
          <cell r="H36">
            <v>562100</v>
          </cell>
          <cell r="I36">
            <v>620214</v>
          </cell>
          <cell r="J36">
            <v>802600</v>
          </cell>
          <cell r="K36">
            <v>1144950</v>
          </cell>
          <cell r="L36">
            <v>1218003</v>
          </cell>
          <cell r="M36">
            <v>1490079</v>
          </cell>
          <cell r="N36">
            <v>3164263</v>
          </cell>
          <cell r="O36">
            <v>2228335.5999999996</v>
          </cell>
          <cell r="P36">
            <v>2585483.2600000012</v>
          </cell>
          <cell r="Q36">
            <v>2842634.6956000007</v>
          </cell>
          <cell r="R36">
            <v>2763794.1613799995</v>
          </cell>
          <cell r="S36">
            <v>2887126.4064364014</v>
          </cell>
          <cell r="T36">
            <v>3018887.299007263</v>
          </cell>
          <cell r="U36">
            <v>1.2804635164029405</v>
          </cell>
          <cell r="V36">
            <v>1.0696610982422392</v>
          </cell>
          <cell r="W36">
            <v>1.0918114386959576</v>
          </cell>
          <cell r="X36">
            <v>1.2789333038320616</v>
          </cell>
          <cell r="Y36">
            <v>0.98113428413549886</v>
          </cell>
          <cell r="Z36">
            <v>1.0453533001597413</v>
          </cell>
          <cell r="AA36">
            <v>2.0619198318697571</v>
          </cell>
          <cell r="AB36">
            <v>1.2644864030303153</v>
          </cell>
        </row>
        <row r="37">
          <cell r="E37" t="str">
            <v>Rendimientos financieros</v>
          </cell>
          <cell r="H37">
            <v>121900</v>
          </cell>
          <cell r="I37">
            <v>125100</v>
          </cell>
          <cell r="J37">
            <v>141300</v>
          </cell>
          <cell r="K37">
            <v>293738</v>
          </cell>
          <cell r="L37">
            <v>318811.99</v>
          </cell>
          <cell r="M37">
            <v>291800</v>
          </cell>
          <cell r="N37">
            <v>320558</v>
          </cell>
          <cell r="O37">
            <v>494497</v>
          </cell>
          <cell r="P37">
            <v>559493</v>
          </cell>
          <cell r="Q37">
            <v>626156</v>
          </cell>
          <cell r="R37">
            <v>657463.80000000005</v>
          </cell>
          <cell r="S37">
            <v>683762.35200000007</v>
          </cell>
          <cell r="T37">
            <v>711112.84608000005</v>
          </cell>
          <cell r="U37">
            <v>0.27768813849763108</v>
          </cell>
          <cell r="V37">
            <v>0.2157555350090519</v>
          </cell>
          <cell r="W37">
            <v>0.19221649176144878</v>
          </cell>
          <cell r="X37">
            <v>0.3281115426883463</v>
          </cell>
          <cell r="Y37">
            <v>0.25681166104062458</v>
          </cell>
          <cell r="Z37">
            <v>0.2047100140238286</v>
          </cell>
          <cell r="AA37">
            <v>0.20888431128022719</v>
          </cell>
          <cell r="AB37">
            <v>0.28060617657379883</v>
          </cell>
        </row>
        <row r="38">
          <cell r="E38" t="str">
            <v>Excedentes financieros</v>
          </cell>
          <cell r="H38">
            <v>154960</v>
          </cell>
          <cell r="I38">
            <v>220000</v>
          </cell>
          <cell r="J38">
            <v>428800</v>
          </cell>
          <cell r="K38">
            <v>550000</v>
          </cell>
          <cell r="L38">
            <v>635803</v>
          </cell>
          <cell r="M38">
            <v>712766</v>
          </cell>
          <cell r="N38">
            <v>2645009</v>
          </cell>
          <cell r="O38">
            <v>1515273.0000000002</v>
          </cell>
          <cell r="P38">
            <v>1779006.8400000003</v>
          </cell>
          <cell r="Q38">
            <v>1940644.1904000002</v>
          </cell>
          <cell r="R38">
            <v>1816704.1309200004</v>
          </cell>
          <cell r="S38">
            <v>1902152.7747580006</v>
          </cell>
          <cell r="T38">
            <v>1994514.7220617256</v>
          </cell>
          <cell r="U38">
            <v>0.35299880181782534</v>
          </cell>
          <cell r="V38">
            <v>0.37942620065540705</v>
          </cell>
          <cell r="W38">
            <v>0.58331515688116953</v>
          </cell>
          <cell r="X38">
            <v>0.61436160278408125</v>
          </cell>
          <cell r="Y38">
            <v>0.51215647355236615</v>
          </cell>
          <cell r="Z38">
            <v>0.50003542788111111</v>
          </cell>
          <cell r="AA38">
            <v>1.7235598028905921</v>
          </cell>
          <cell r="AB38">
            <v>0.85985347331836159</v>
          </cell>
        </row>
        <row r="39">
          <cell r="F39" t="str">
            <v>Ecopetrol</v>
          </cell>
          <cell r="H39">
            <v>110000</v>
          </cell>
          <cell r="I39">
            <v>139000</v>
          </cell>
          <cell r="J39">
            <v>194020</v>
          </cell>
          <cell r="K39">
            <v>226224</v>
          </cell>
          <cell r="L39">
            <v>223000</v>
          </cell>
          <cell r="M39">
            <v>279000</v>
          </cell>
          <cell r="N39">
            <v>279000</v>
          </cell>
          <cell r="O39">
            <v>674000</v>
          </cell>
          <cell r="P39">
            <v>311674</v>
          </cell>
          <cell r="Q39">
            <v>340633.9</v>
          </cell>
          <cell r="R39">
            <v>136800</v>
          </cell>
          <cell r="S39">
            <v>156499.25380120002</v>
          </cell>
          <cell r="T39">
            <v>179035.06026665284</v>
          </cell>
          <cell r="U39">
            <v>0.25057994450155385</v>
          </cell>
          <cell r="V39">
            <v>0.23972837223227988</v>
          </cell>
          <cell r="W39">
            <v>0.26393378437053289</v>
          </cell>
          <cell r="X39">
            <v>0.25269698041495636</v>
          </cell>
          <cell r="Y39">
            <v>0.17963251762287635</v>
          </cell>
          <cell r="Z39">
            <v>0.19573027386102868</v>
          </cell>
          <cell r="AA39">
            <v>0.18180398819303648</v>
          </cell>
          <cell r="AB39">
            <v>0.38246655290272824</v>
          </cell>
        </row>
        <row r="40">
          <cell r="F40" t="str">
            <v>Resto</v>
          </cell>
          <cell r="H40">
            <v>44960</v>
          </cell>
          <cell r="I40">
            <v>81000</v>
          </cell>
          <cell r="J40">
            <v>234780</v>
          </cell>
          <cell r="K40">
            <v>323776</v>
          </cell>
          <cell r="L40">
            <v>412803</v>
          </cell>
          <cell r="M40">
            <v>433766</v>
          </cell>
          <cell r="N40">
            <v>2366009</v>
          </cell>
          <cell r="O40">
            <v>841273.00000000023</v>
          </cell>
          <cell r="P40">
            <v>1467332.8400000003</v>
          </cell>
          <cell r="Q40">
            <v>1600010.2904000003</v>
          </cell>
          <cell r="R40">
            <v>1679904.1309200004</v>
          </cell>
          <cell r="S40">
            <v>1745653.5209568006</v>
          </cell>
          <cell r="T40">
            <v>1815479.6617950727</v>
          </cell>
          <cell r="U40">
            <v>0.10241885731627148</v>
          </cell>
          <cell r="V40">
            <v>0.13969782842312711</v>
          </cell>
          <cell r="W40">
            <v>0.31938137251063659</v>
          </cell>
          <cell r="X40">
            <v>0.36166462236912489</v>
          </cell>
          <cell r="Y40">
            <v>0.3325239559294898</v>
          </cell>
          <cell r="Z40">
            <v>0.30430515402008235</v>
          </cell>
          <cell r="AA40">
            <v>1.5417558146975556</v>
          </cell>
          <cell r="AB40">
            <v>0.47738692041563341</v>
          </cell>
        </row>
        <row r="41">
          <cell r="E41" t="str">
            <v>Recuperación de cartera</v>
          </cell>
          <cell r="H41">
            <v>66700</v>
          </cell>
          <cell r="I41">
            <v>55200</v>
          </cell>
          <cell r="J41">
            <v>5900</v>
          </cell>
          <cell r="K41">
            <v>8100</v>
          </cell>
          <cell r="L41">
            <v>75800</v>
          </cell>
          <cell r="M41">
            <v>75100</v>
          </cell>
          <cell r="N41">
            <v>3481</v>
          </cell>
          <cell r="O41">
            <v>3829.1000000000004</v>
          </cell>
          <cell r="P41">
            <v>4332</v>
          </cell>
          <cell r="Q41">
            <v>4887</v>
          </cell>
          <cell r="R41">
            <v>5131.3500000000004</v>
          </cell>
          <cell r="S41">
            <v>5336.6040000000003</v>
          </cell>
          <cell r="T41">
            <v>5550.0681600000007</v>
          </cell>
          <cell r="U41">
            <v>0.1519425663477604</v>
          </cell>
          <cell r="V41">
            <v>9.5201483073538498E-2</v>
          </cell>
          <cell r="W41">
            <v>8.0260247798481822E-3</v>
          </cell>
          <cell r="X41">
            <v>9.0478708773655617E-3</v>
          </cell>
          <cell r="Y41">
            <v>6.1058945452080841E-2</v>
          </cell>
          <cell r="Z41">
            <v>5.2685819236427442E-2</v>
          </cell>
          <cell r="AA41">
            <v>2.2683142756270967E-3</v>
          </cell>
          <cell r="AB41">
            <v>2.1728526375665233E-3</v>
          </cell>
        </row>
        <row r="42">
          <cell r="E42" t="str">
            <v>Reintegros y recursos no apropiados</v>
          </cell>
          <cell r="H42">
            <v>78400</v>
          </cell>
          <cell r="I42">
            <v>171400</v>
          </cell>
          <cell r="J42">
            <v>226600</v>
          </cell>
          <cell r="K42">
            <v>192000</v>
          </cell>
          <cell r="L42">
            <v>83188.009999999995</v>
          </cell>
          <cell r="M42">
            <v>199903</v>
          </cell>
          <cell r="N42">
            <v>190017</v>
          </cell>
          <cell r="O42">
            <v>209018.7</v>
          </cell>
          <cell r="P42">
            <v>236476.19600000003</v>
          </cell>
          <cell r="Q42">
            <v>264401.76776000008</v>
          </cell>
          <cell r="R42">
            <v>277621.85614800011</v>
          </cell>
          <cell r="S42">
            <v>288726.73039392009</v>
          </cell>
          <cell r="T42">
            <v>300275.79960967693</v>
          </cell>
          <cell r="U42">
            <v>0.17859516044474388</v>
          </cell>
          <cell r="V42">
            <v>0.29560750360153071</v>
          </cell>
          <cell r="W42">
            <v>0.30825376527349113</v>
          </cell>
          <cell r="X42">
            <v>0.21446805042644293</v>
          </cell>
          <cell r="Y42">
            <v>6.7010186871466426E-2</v>
          </cell>
          <cell r="Z42">
            <v>0.14024039045032696</v>
          </cell>
          <cell r="AA42">
            <v>0.12382024524901869</v>
          </cell>
          <cell r="AB42">
            <v>0.11860929032820398</v>
          </cell>
        </row>
        <row r="43">
          <cell r="E43" t="str">
            <v xml:space="preserve">Resto </v>
          </cell>
          <cell r="H43">
            <v>140140</v>
          </cell>
          <cell r="I43">
            <v>48514</v>
          </cell>
          <cell r="J43">
            <v>0</v>
          </cell>
          <cell r="K43">
            <v>101112</v>
          </cell>
          <cell r="L43">
            <v>104400</v>
          </cell>
          <cell r="M43">
            <v>210510</v>
          </cell>
          <cell r="N43">
            <v>5198</v>
          </cell>
          <cell r="O43">
            <v>5717.8</v>
          </cell>
          <cell r="P43">
            <v>6175.2240000000002</v>
          </cell>
          <cell r="Q43">
            <v>6545.7374400000008</v>
          </cell>
          <cell r="R43">
            <v>6873.0243120000014</v>
          </cell>
          <cell r="S43">
            <v>7147.9452844800016</v>
          </cell>
          <cell r="T43">
            <v>7433.8630958592021</v>
          </cell>
          <cell r="U43">
            <v>0.31923884929497964</v>
          </cell>
          <cell r="V43">
            <v>8.3670375902710981E-2</v>
          </cell>
          <cell r="W43">
            <v>0</v>
          </cell>
          <cell r="X43">
            <v>0.11294423705582549</v>
          </cell>
          <cell r="Y43">
            <v>8.4097017218960943E-2</v>
          </cell>
          <cell r="Z43">
            <v>0.14768164856804714</v>
          </cell>
          <cell r="AA43">
            <v>3.3871581742917693E-3</v>
          </cell>
          <cell r="AB43">
            <v>3.2446101723845981E-3</v>
          </cell>
        </row>
        <row r="45">
          <cell r="C45" t="str">
            <v xml:space="preserve"> 2.</v>
          </cell>
          <cell r="D45" t="str">
            <v xml:space="preserve"> PAGOS TOTALES</v>
          </cell>
          <cell r="H45">
            <v>6046333.0410558749</v>
          </cell>
          <cell r="I45">
            <v>8498337</v>
          </cell>
          <cell r="J45">
            <v>11290300</v>
          </cell>
          <cell r="K45">
            <v>15363198.08</v>
          </cell>
          <cell r="L45">
            <v>19589241</v>
          </cell>
          <cell r="M45">
            <v>23492406</v>
          </cell>
          <cell r="N45">
            <v>27734235</v>
          </cell>
          <cell r="O45">
            <v>31690348.102001004</v>
          </cell>
          <cell r="P45">
            <v>34233070.352725402</v>
          </cell>
          <cell r="Q45">
            <v>38373303.230387703</v>
          </cell>
          <cell r="R45">
            <v>41980882.71451927</v>
          </cell>
          <cell r="S45">
            <v>45846335.122750215</v>
          </cell>
          <cell r="T45">
            <v>51033025.458530419</v>
          </cell>
          <cell r="U45">
            <v>13.773543616960843</v>
          </cell>
          <cell r="V45">
            <v>14.656780544542137</v>
          </cell>
          <cell r="W45">
            <v>15.35868263930846</v>
          </cell>
          <cell r="X45">
            <v>17.161016356942035</v>
          </cell>
          <cell r="Y45">
            <v>15.779662238346509</v>
          </cell>
          <cell r="Z45">
            <v>16.48091419367195</v>
          </cell>
          <cell r="AA45">
            <v>18.07238183685627</v>
          </cell>
          <cell r="AB45">
            <v>17.982935013145163</v>
          </cell>
        </row>
        <row r="46">
          <cell r="D46" t="str">
            <v xml:space="preserve"> 2.1.</v>
          </cell>
          <cell r="E46" t="str">
            <v xml:space="preserve"> PAGOS CORRIENTES</v>
          </cell>
          <cell r="H46">
            <v>5073285.0410558749</v>
          </cell>
          <cell r="I46">
            <v>7159337</v>
          </cell>
          <cell r="J46">
            <v>9544400</v>
          </cell>
          <cell r="K46">
            <v>13046998.08</v>
          </cell>
          <cell r="L46">
            <v>16419841</v>
          </cell>
          <cell r="M46">
            <v>21212186</v>
          </cell>
          <cell r="N46">
            <v>25711137</v>
          </cell>
          <cell r="O46">
            <v>29337897.772421002</v>
          </cell>
          <cell r="P46">
            <v>32081049.352725405</v>
          </cell>
          <cell r="Q46">
            <v>36160675.230387703</v>
          </cell>
          <cell r="R46">
            <v>39158525.664519273</v>
          </cell>
          <cell r="S46">
            <v>42617558.652750216</v>
          </cell>
          <cell r="T46">
            <v>47339305.178530417</v>
          </cell>
          <cell r="U46">
            <v>11.556940763894042</v>
          </cell>
          <cell r="V46">
            <v>12.347454714189453</v>
          </cell>
          <cell r="W46">
            <v>12.983659476064913</v>
          </cell>
          <cell r="X46">
            <v>14.573772094453874</v>
          </cell>
          <cell r="Y46">
            <v>13.226625012544069</v>
          </cell>
          <cell r="Z46">
            <v>14.881243637889172</v>
          </cell>
          <cell r="AA46">
            <v>16.75407615619191</v>
          </cell>
          <cell r="AB46">
            <v>16.648018739511112</v>
          </cell>
        </row>
        <row r="47">
          <cell r="E47" t="str">
            <v xml:space="preserve"> 2.1.1.</v>
          </cell>
          <cell r="F47" t="str">
            <v xml:space="preserve"> Interes deuda Externa</v>
          </cell>
          <cell r="H47">
            <v>338748</v>
          </cell>
          <cell r="I47">
            <v>375230</v>
          </cell>
          <cell r="J47">
            <v>383400</v>
          </cell>
          <cell r="K47">
            <v>467078</v>
          </cell>
          <cell r="L47">
            <v>617500</v>
          </cell>
          <cell r="M47">
            <v>889000</v>
          </cell>
          <cell r="N47">
            <v>1417360</v>
          </cell>
          <cell r="O47">
            <v>2280777.8724210002</v>
          </cell>
          <cell r="P47">
            <v>2554433</v>
          </cell>
          <cell r="Q47">
            <v>3248517</v>
          </cell>
          <cell r="R47">
            <v>2777321.1498819999</v>
          </cell>
          <cell r="S47">
            <v>3084712.2691718875</v>
          </cell>
          <cell r="T47">
            <v>3426119.7874645363</v>
          </cell>
          <cell r="U47">
            <v>0.77166777309102164</v>
          </cell>
          <cell r="V47">
            <v>0.64714587850876526</v>
          </cell>
          <cell r="W47">
            <v>0.52155557637182925</v>
          </cell>
          <cell r="X47">
            <v>0.52173597946396932</v>
          </cell>
          <cell r="Y47">
            <v>0.49741291314854769</v>
          </cell>
          <cell r="Z47">
            <v>0.62367101599446062</v>
          </cell>
          <cell r="AA47">
            <v>0.92359032510853833</v>
          </cell>
          <cell r="AB47">
            <v>1.2942451792309768</v>
          </cell>
        </row>
        <row r="48">
          <cell r="E48" t="str">
            <v xml:space="preserve"> 2.1.2.</v>
          </cell>
          <cell r="F48" t="str">
            <v xml:space="preserve"> Interes deuda Interna</v>
          </cell>
          <cell r="H48">
            <v>243638</v>
          </cell>
          <cell r="I48">
            <v>404920</v>
          </cell>
          <cell r="J48">
            <v>652700</v>
          </cell>
          <cell r="K48">
            <v>1411444</v>
          </cell>
          <cell r="L48">
            <v>1832800</v>
          </cell>
          <cell r="M48">
            <v>3201700</v>
          </cell>
          <cell r="N48">
            <v>3535289</v>
          </cell>
          <cell r="O48">
            <v>4814374.9000000004</v>
          </cell>
          <cell r="P48">
            <v>4087899</v>
          </cell>
          <cell r="Q48">
            <v>4167775</v>
          </cell>
          <cell r="R48">
            <v>5441978.6862513637</v>
          </cell>
          <cell r="S48">
            <v>6082000.8508751765</v>
          </cell>
          <cell r="T48">
            <v>7184995.5533625428</v>
          </cell>
          <cell r="U48">
            <v>0.55500724107699628</v>
          </cell>
          <cell r="V48">
            <v>0.69835116895176097</v>
          </cell>
          <cell r="W48">
            <v>0.8878959955604927</v>
          </cell>
          <cell r="X48">
            <v>1.5766127237817722</v>
          </cell>
          <cell r="Y48">
            <v>1.4763698578439808</v>
          </cell>
          <cell r="Z48">
            <v>2.2461276624403426</v>
          </cell>
          <cell r="AA48">
            <v>2.3036904645697911</v>
          </cell>
          <cell r="AB48">
            <v>2.7319545584338529</v>
          </cell>
        </row>
        <row r="49">
          <cell r="E49" t="str">
            <v xml:space="preserve"> 2.1.3.</v>
          </cell>
          <cell r="F49" t="str">
            <v xml:space="preserve"> Otros</v>
          </cell>
          <cell r="H49">
            <v>4490899.0410558749</v>
          </cell>
          <cell r="I49">
            <v>6379187</v>
          </cell>
          <cell r="J49">
            <v>8508300</v>
          </cell>
          <cell r="K49">
            <v>11168476.08</v>
          </cell>
          <cell r="L49">
            <v>13969541</v>
          </cell>
          <cell r="M49">
            <v>17121486</v>
          </cell>
          <cell r="N49">
            <v>20758488</v>
          </cell>
          <cell r="O49">
            <v>22242745</v>
          </cell>
          <cell r="P49">
            <v>25438717.352725405</v>
          </cell>
          <cell r="Q49">
            <v>28744383.230387703</v>
          </cell>
          <cell r="R49">
            <v>30939225.828385908</v>
          </cell>
          <cell r="S49">
            <v>33450845.532703154</v>
          </cell>
          <cell r="T49">
            <v>36728189.83770334</v>
          </cell>
          <cell r="U49">
            <v>10.230265749726025</v>
          </cell>
          <cell r="V49">
            <v>11.001957666728927</v>
          </cell>
          <cell r="W49">
            <v>11.57420790413259</v>
          </cell>
          <cell r="X49">
            <v>12.475423391208132</v>
          </cell>
          <cell r="Y49">
            <v>11.252842241551541</v>
          </cell>
          <cell r="Z49">
            <v>12.011444959454369</v>
          </cell>
          <cell r="AA49">
            <v>13.526795366513584</v>
          </cell>
          <cell r="AB49">
            <v>12.62181900184628</v>
          </cell>
        </row>
        <row r="50">
          <cell r="F50" t="str">
            <v xml:space="preserve"> 2.1.3.1.</v>
          </cell>
          <cell r="G50" t="str">
            <v xml:space="preserve"> Servicios Personales</v>
          </cell>
          <cell r="H50">
            <v>1092593.0410558751</v>
          </cell>
          <cell r="I50">
            <v>1525331</v>
          </cell>
          <cell r="J50">
            <v>1946082.4</v>
          </cell>
          <cell r="K50">
            <v>2377977.85</v>
          </cell>
          <cell r="L50">
            <v>2848199.6999999997</v>
          </cell>
          <cell r="M50">
            <v>3547894.0000000005</v>
          </cell>
          <cell r="N50">
            <v>4084291.9999999995</v>
          </cell>
          <cell r="O50">
            <v>4453811</v>
          </cell>
          <cell r="P50">
            <v>4821438.6027839063</v>
          </cell>
          <cell r="Q50">
            <v>5294024.3743477929</v>
          </cell>
          <cell r="R50">
            <v>5666457.5972418422</v>
          </cell>
          <cell r="S50">
            <v>5935094.2064066734</v>
          </cell>
          <cell r="T50">
            <v>6315404.7765845414</v>
          </cell>
          <cell r="U50">
            <v>2.4889263962778654</v>
          </cell>
          <cell r="V50">
            <v>2.6306843003268758</v>
          </cell>
          <cell r="W50">
            <v>2.6473399264451558</v>
          </cell>
          <cell r="X50">
            <v>2.6562514242018973</v>
          </cell>
          <cell r="Y50">
            <v>2.2943017166086146</v>
          </cell>
          <cell r="Z50">
            <v>2.4889973629028694</v>
          </cell>
          <cell r="AA50">
            <v>2.661435751057037</v>
          </cell>
          <cell r="AB50">
            <v>2.5273497632793065</v>
          </cell>
        </row>
        <row r="51">
          <cell r="F51" t="str">
            <v xml:space="preserve"> 2.1.3.2.</v>
          </cell>
          <cell r="G51" t="str">
            <v>Operación Comercial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</row>
        <row r="52">
          <cell r="F52" t="str">
            <v xml:space="preserve"> 2.1.3.3.</v>
          </cell>
          <cell r="G52" t="str">
            <v xml:space="preserve"> Transferencias</v>
          </cell>
          <cell r="H52">
            <v>3000623</v>
          </cell>
          <cell r="I52">
            <v>4254181</v>
          </cell>
          <cell r="J52">
            <v>5837260.2000000002</v>
          </cell>
          <cell r="K52">
            <v>7937416.0999999996</v>
          </cell>
          <cell r="L52">
            <v>9799363</v>
          </cell>
          <cell r="M52">
            <v>12259100</v>
          </cell>
          <cell r="N52">
            <v>15462616</v>
          </cell>
          <cell r="O52">
            <v>16633000</v>
          </cell>
          <cell r="P52">
            <v>19372949.384746965</v>
          </cell>
          <cell r="Q52">
            <v>22095485.799481384</v>
          </cell>
          <cell r="R52">
            <v>23800751.239357423</v>
          </cell>
          <cell r="S52">
            <v>25971200.689425431</v>
          </cell>
          <cell r="T52">
            <v>28754312.309958752</v>
          </cell>
          <cell r="U52">
            <v>6.8354176800916919</v>
          </cell>
          <cell r="V52">
            <v>7.337035153320091</v>
          </cell>
          <cell r="W52">
            <v>7.940677120613822</v>
          </cell>
          <cell r="X52">
            <v>8.8662612312003102</v>
          </cell>
          <cell r="Y52">
            <v>7.8936513308989351</v>
          </cell>
          <cell r="Z52">
            <v>8.6002759867015666</v>
          </cell>
          <cell r="AA52">
            <v>10.075861135116334</v>
          </cell>
          <cell r="AB52">
            <v>9.4385254813517481</v>
          </cell>
        </row>
        <row r="53">
          <cell r="F53" t="str">
            <v xml:space="preserve"> 2.1.3.4.</v>
          </cell>
          <cell r="G53" t="str">
            <v>Gastos Generales y otros</v>
          </cell>
          <cell r="H53">
            <v>397683</v>
          </cell>
          <cell r="I53">
            <v>599675</v>
          </cell>
          <cell r="J53">
            <v>724957.4</v>
          </cell>
          <cell r="K53">
            <v>853082.13</v>
          </cell>
          <cell r="L53">
            <v>1321978.2999999998</v>
          </cell>
          <cell r="M53">
            <v>1314492</v>
          </cell>
          <cell r="N53">
            <v>1211580</v>
          </cell>
          <cell r="O53">
            <v>1155934</v>
          </cell>
          <cell r="P53">
            <v>1244329.3651945342</v>
          </cell>
          <cell r="Q53">
            <v>1354873.0565585278</v>
          </cell>
          <cell r="R53">
            <v>1472016.9917866443</v>
          </cell>
          <cell r="S53">
            <v>1544550.6368710471</v>
          </cell>
          <cell r="T53">
            <v>1658472.7511600466</v>
          </cell>
          <cell r="U53">
            <v>0.90592167335646778</v>
          </cell>
          <cell r="V53">
            <v>1.0342382130819601</v>
          </cell>
          <cell r="W53">
            <v>0.98619085707361187</v>
          </cell>
          <cell r="X53">
            <v>0.95291073580592356</v>
          </cell>
          <cell r="Y53">
            <v>1.0648891940439915</v>
          </cell>
          <cell r="Z53">
            <v>0.92217160984993318</v>
          </cell>
          <cell r="AA53">
            <v>0.78949848034021197</v>
          </cell>
          <cell r="AB53">
            <v>0.6559437572152258</v>
          </cell>
        </row>
        <row r="54">
          <cell r="D54" t="str">
            <v xml:space="preserve"> 2.2.</v>
          </cell>
          <cell r="E54" t="str">
            <v xml:space="preserve"> PAGOS DE CAPITAL</v>
          </cell>
          <cell r="H54">
            <v>973048</v>
          </cell>
          <cell r="I54">
            <v>1339000</v>
          </cell>
          <cell r="J54">
            <v>1745900</v>
          </cell>
          <cell r="K54">
            <v>2316200</v>
          </cell>
          <cell r="L54">
            <v>3169400</v>
          </cell>
          <cell r="M54">
            <v>2280220</v>
          </cell>
          <cell r="N54">
            <v>2023098</v>
          </cell>
          <cell r="O54">
            <v>2352450.3295800001</v>
          </cell>
          <cell r="P54">
            <v>2152021</v>
          </cell>
          <cell r="Q54">
            <v>2212628</v>
          </cell>
          <cell r="R54">
            <v>2822357.0500000003</v>
          </cell>
          <cell r="S54">
            <v>3228776.47</v>
          </cell>
          <cell r="T54">
            <v>3693720.2800000003</v>
          </cell>
          <cell r="U54">
            <v>2.2166028530667998</v>
          </cell>
          <cell r="V54">
            <v>2.3093258303526816</v>
          </cell>
          <cell r="W54">
            <v>2.375023163243549</v>
          </cell>
          <cell r="X54">
            <v>2.587244262488162</v>
          </cell>
          <cell r="Y54">
            <v>2.5530372258024405</v>
          </cell>
          <cell r="Z54">
            <v>1.5996705557827773</v>
          </cell>
          <cell r="AA54">
            <v>1.3183056806643574</v>
          </cell>
          <cell r="AB54">
            <v>1.3349162736340496</v>
          </cell>
        </row>
        <row r="55">
          <cell r="E55" t="str">
            <v xml:space="preserve"> 2.2.1.</v>
          </cell>
          <cell r="F55" t="str">
            <v xml:space="preserve"> Formación bruta de Capital Fijo</v>
          </cell>
          <cell r="H55">
            <v>973048</v>
          </cell>
          <cell r="I55">
            <v>1309000</v>
          </cell>
          <cell r="J55">
            <v>1745900</v>
          </cell>
          <cell r="K55">
            <v>2316200</v>
          </cell>
          <cell r="L55">
            <v>3169400</v>
          </cell>
          <cell r="M55">
            <v>2280220</v>
          </cell>
          <cell r="N55">
            <v>2023098</v>
          </cell>
          <cell r="O55">
            <v>2352450.3295800001</v>
          </cell>
          <cell r="P55">
            <v>2152021</v>
          </cell>
          <cell r="Q55">
            <v>2212628</v>
          </cell>
          <cell r="R55">
            <v>2822357.0500000003</v>
          </cell>
          <cell r="S55">
            <v>3228776.47</v>
          </cell>
          <cell r="T55">
            <v>3693720.2800000003</v>
          </cell>
          <cell r="U55">
            <v>2.2166028530667998</v>
          </cell>
          <cell r="V55">
            <v>2.2575858938996718</v>
          </cell>
          <cell r="W55">
            <v>2.375023163243549</v>
          </cell>
          <cell r="X55">
            <v>2.587244262488162</v>
          </cell>
          <cell r="Y55">
            <v>2.5530372258024405</v>
          </cell>
          <cell r="Z55">
            <v>1.5996705557827773</v>
          </cell>
          <cell r="AA55">
            <v>1.3183056806643574</v>
          </cell>
          <cell r="AB55">
            <v>1.3349162736340496</v>
          </cell>
        </row>
        <row r="56">
          <cell r="E56" t="str">
            <v xml:space="preserve"> 2.1.1.</v>
          </cell>
          <cell r="F56" t="str">
            <v xml:space="preserve"> Otros</v>
          </cell>
          <cell r="H56">
            <v>0</v>
          </cell>
          <cell r="I56">
            <v>30000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5.1739936453010053E-2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8">
          <cell r="C58" t="str">
            <v xml:space="preserve"> 3.</v>
          </cell>
          <cell r="D58" t="str">
            <v xml:space="preserve"> (DEFICIT) / SUPERAVIT REAL</v>
          </cell>
          <cell r="H58">
            <v>-138732.73306045774</v>
          </cell>
          <cell r="I58">
            <v>-797537</v>
          </cell>
          <cell r="J58">
            <v>-1766600.790000001</v>
          </cell>
          <cell r="K58">
            <v>-3314430.08</v>
          </cell>
          <cell r="L58">
            <v>-4301445.309135465</v>
          </cell>
          <cell r="M58">
            <v>-6608988</v>
          </cell>
          <cell r="N58">
            <v>-7629774</v>
          </cell>
          <cell r="O58">
            <v>-8736066.727455169</v>
          </cell>
          <cell r="P58">
            <v>-7348851.8256972879</v>
          </cell>
          <cell r="Q58">
            <v>-7973097.6963690035</v>
          </cell>
          <cell r="R58">
            <v>-8533599.4234692529</v>
          </cell>
          <cell r="S58">
            <v>-9499962.9838543236</v>
          </cell>
          <cell r="T58">
            <v>-10172907.909528606</v>
          </cell>
          <cell r="U58">
            <v>-0.31603309591671264</v>
          </cell>
          <cell r="V58">
            <v>-1.3754837899641426</v>
          </cell>
          <cell r="W58">
            <v>-2.4031833418032846</v>
          </cell>
          <cell r="X58">
            <v>-3.7022883204810375</v>
          </cell>
          <cell r="Y58">
            <v>-3.464930270390651</v>
          </cell>
          <cell r="Z58">
            <v>-4.6364839827392554</v>
          </cell>
          <cell r="AA58">
            <v>-4.9717682516542538</v>
          </cell>
          <cell r="AB58">
            <v>-4.9573491501157214</v>
          </cell>
        </row>
        <row r="60">
          <cell r="C60" t="str">
            <v xml:space="preserve"> 4.</v>
          </cell>
          <cell r="D60" t="str">
            <v xml:space="preserve"> PRESTAMO NETO</v>
          </cell>
          <cell r="H60">
            <v>96184.1</v>
          </cell>
          <cell r="I60">
            <v>129400</v>
          </cell>
          <cell r="J60">
            <v>172000</v>
          </cell>
          <cell r="K60">
            <v>385074.61</v>
          </cell>
          <cell r="L60">
            <v>248214.72892595999</v>
          </cell>
          <cell r="M60">
            <v>321089.15788879001</v>
          </cell>
          <cell r="N60">
            <v>259276.78503759997</v>
          </cell>
          <cell r="O60">
            <v>302834.40776999999</v>
          </cell>
          <cell r="P60">
            <v>1393080.9171751225</v>
          </cell>
          <cell r="Q60">
            <v>550863.16884596727</v>
          </cell>
          <cell r="R60">
            <v>159563.92936776136</v>
          </cell>
          <cell r="S60">
            <v>198341.09975731745</v>
          </cell>
          <cell r="T60">
            <v>272650.99781816173</v>
          </cell>
          <cell r="U60">
            <v>0.2191073312721083</v>
          </cell>
          <cell r="V60">
            <v>0.22317159256731667</v>
          </cell>
          <cell r="W60">
            <v>0.23397902748031985</v>
          </cell>
          <cell r="X60">
            <v>0.43013646289282725</v>
          </cell>
          <cell r="Y60">
            <v>0.19994366218856491</v>
          </cell>
          <cell r="Z60">
            <v>0.2252575942916844</v>
          </cell>
          <cell r="AA60">
            <v>0.16895180489499742</v>
          </cell>
          <cell r="AB60">
            <v>0.17184574486666329</v>
          </cell>
        </row>
        <row r="62">
          <cell r="C62" t="str">
            <v xml:space="preserve"> 5.</v>
          </cell>
          <cell r="D62" t="str">
            <v xml:space="preserve"> (DEFICIT) / SUPERAVIT (3-4)</v>
          </cell>
          <cell r="H62">
            <v>-234916.83306045775</v>
          </cell>
          <cell r="I62">
            <v>-926937</v>
          </cell>
          <cell r="J62">
            <v>-1938600.790000001</v>
          </cell>
          <cell r="K62">
            <v>-3699504.69</v>
          </cell>
          <cell r="L62">
            <v>-4549660.0380614251</v>
          </cell>
          <cell r="M62">
            <v>-6930077.1578887897</v>
          </cell>
          <cell r="N62">
            <v>-7889050.7850375995</v>
          </cell>
          <cell r="O62">
            <v>-9038901.1352251694</v>
          </cell>
          <cell r="P62">
            <v>-8741932.7428724095</v>
          </cell>
          <cell r="Q62">
            <v>-8523960.86521497</v>
          </cell>
          <cell r="R62">
            <v>-8693163.3528370149</v>
          </cell>
          <cell r="S62">
            <v>-9698304.0836116411</v>
          </cell>
          <cell r="T62">
            <v>-10445558.907346766</v>
          </cell>
          <cell r="U62">
            <v>-0.53514042718882093</v>
          </cell>
          <cell r="V62">
            <v>-1.5986553825314591</v>
          </cell>
          <cell r="W62">
            <v>-2.6371623692836046</v>
          </cell>
          <cell r="X62">
            <v>-4.1324247833738648</v>
          </cell>
          <cell r="Y62">
            <v>-3.6648739325792157</v>
          </cell>
          <cell r="Z62">
            <v>-4.8617415770309398</v>
          </cell>
          <cell r="AA62">
            <v>-5.1407200565492506</v>
          </cell>
          <cell r="AB62">
            <v>-5.1291948949823851</v>
          </cell>
        </row>
        <row r="64">
          <cell r="C64" t="str">
            <v xml:space="preserve"> 6.</v>
          </cell>
          <cell r="D64" t="str">
            <v xml:space="preserve"> FINANCIAMIENTO</v>
          </cell>
          <cell r="H64">
            <v>234916.83306045775</v>
          </cell>
          <cell r="I64">
            <v>926937</v>
          </cell>
          <cell r="J64">
            <v>1938600.790000001</v>
          </cell>
          <cell r="K64">
            <v>3699504.69</v>
          </cell>
          <cell r="L64">
            <v>4549660.0380614251</v>
          </cell>
          <cell r="M64">
            <v>6930077.1578887897</v>
          </cell>
          <cell r="N64">
            <v>7889050.7850375995</v>
          </cell>
          <cell r="O64">
            <v>9038901.1352251694</v>
          </cell>
          <cell r="P64">
            <v>8741932.7428724095</v>
          </cell>
          <cell r="Q64">
            <v>8523960.86521497</v>
          </cell>
          <cell r="R64">
            <v>8693163.3528370149</v>
          </cell>
          <cell r="S64">
            <v>9698304.0836116411</v>
          </cell>
          <cell r="T64">
            <v>10445558.907346766</v>
          </cell>
          <cell r="U64">
            <v>0.53514042718882093</v>
          </cell>
          <cell r="V64">
            <v>1.5986553825314591</v>
          </cell>
          <cell r="W64">
            <v>2.6371623692836046</v>
          </cell>
          <cell r="X64">
            <v>4.1324247833738648</v>
          </cell>
          <cell r="Y64">
            <v>3.6648739325792157</v>
          </cell>
          <cell r="Z64">
            <v>4.8617415770309398</v>
          </cell>
          <cell r="AA64">
            <v>5.1407200565492506</v>
          </cell>
          <cell r="AB64">
            <v>5.1291948949823851</v>
          </cell>
        </row>
        <row r="65">
          <cell r="D65" t="str">
            <v xml:space="preserve"> 6.1.</v>
          </cell>
          <cell r="E65" t="str">
            <v xml:space="preserve"> CREDITO EXTERNO NETO</v>
          </cell>
          <cell r="H65">
            <v>-281000</v>
          </cell>
          <cell r="I65">
            <v>119500</v>
          </cell>
          <cell r="J65">
            <v>223200</v>
          </cell>
          <cell r="K65">
            <v>1079814</v>
          </cell>
          <cell r="L65">
            <v>1096414</v>
          </cell>
          <cell r="M65">
            <v>2657500</v>
          </cell>
          <cell r="N65">
            <v>3116594</v>
          </cell>
          <cell r="O65">
            <v>1951997.6952539999</v>
          </cell>
          <cell r="P65">
            <v>2246137</v>
          </cell>
          <cell r="Q65">
            <v>2359507</v>
          </cell>
          <cell r="R65">
            <v>2898600.0920546278</v>
          </cell>
          <cell r="S65">
            <v>3315998.5102401618</v>
          </cell>
          <cell r="T65">
            <v>3793502.2939893613</v>
          </cell>
          <cell r="U65">
            <v>-0.64011785822669676</v>
          </cell>
          <cell r="V65">
            <v>0.20609741353782335</v>
          </cell>
          <cell r="W65">
            <v>0.30362859845120577</v>
          </cell>
          <cell r="X65">
            <v>1.2061750177248909</v>
          </cell>
          <cell r="Y65">
            <v>0.88319106357384902</v>
          </cell>
          <cell r="Z65">
            <v>1.864348397081304</v>
          </cell>
          <cell r="AA65">
            <v>2.0308574149766607</v>
          </cell>
          <cell r="AB65">
            <v>1.1076763053084087</v>
          </cell>
        </row>
        <row r="66">
          <cell r="E66" t="str">
            <v xml:space="preserve"> 6.1.1.</v>
          </cell>
          <cell r="F66" t="str">
            <v xml:space="preserve"> Mediano y Largo Plazo</v>
          </cell>
          <cell r="H66">
            <v>-281000</v>
          </cell>
          <cell r="I66">
            <v>119500</v>
          </cell>
          <cell r="J66">
            <v>223200</v>
          </cell>
          <cell r="K66">
            <v>1079814</v>
          </cell>
          <cell r="L66">
            <v>1096414</v>
          </cell>
          <cell r="M66">
            <v>2657500</v>
          </cell>
          <cell r="N66">
            <v>3116594</v>
          </cell>
          <cell r="O66">
            <v>1951997.6952539999</v>
          </cell>
          <cell r="P66">
            <v>2246137</v>
          </cell>
          <cell r="Q66">
            <v>2359507</v>
          </cell>
          <cell r="R66">
            <v>2898600.0920546278</v>
          </cell>
          <cell r="S66">
            <v>3315998.5102401618</v>
          </cell>
          <cell r="T66">
            <v>3793502.2939893613</v>
          </cell>
          <cell r="U66">
            <v>-0.64011785822669676</v>
          </cell>
          <cell r="V66">
            <v>0.20609741353782335</v>
          </cell>
          <cell r="W66">
            <v>0.30362859845120577</v>
          </cell>
          <cell r="X66">
            <v>1.2061750177248909</v>
          </cell>
          <cell r="Y66">
            <v>0.88319106357384902</v>
          </cell>
          <cell r="Z66">
            <v>1.864348397081304</v>
          </cell>
          <cell r="AA66">
            <v>2.0308574149766607</v>
          </cell>
          <cell r="AB66">
            <v>1.1076763053084087</v>
          </cell>
        </row>
        <row r="67">
          <cell r="F67" t="str">
            <v xml:space="preserve"> 6.1.1.1.</v>
          </cell>
          <cell r="G67" t="str">
            <v xml:space="preserve"> Desembolsos</v>
          </cell>
          <cell r="H67">
            <v>397000</v>
          </cell>
          <cell r="I67">
            <v>791500</v>
          </cell>
          <cell r="J67">
            <v>847900</v>
          </cell>
          <cell r="K67">
            <v>1819962</v>
          </cell>
          <cell r="L67">
            <v>1889514</v>
          </cell>
          <cell r="M67">
            <v>3663300</v>
          </cell>
          <cell r="N67">
            <v>4711114</v>
          </cell>
          <cell r="O67">
            <v>4094839</v>
          </cell>
          <cell r="P67">
            <v>7304402</v>
          </cell>
          <cell r="Q67">
            <v>7080917</v>
          </cell>
          <cell r="R67">
            <v>8698743.7070672754</v>
          </cell>
          <cell r="S67">
            <v>9951362.8156789709</v>
          </cell>
          <cell r="T67">
            <v>11384359.055958839</v>
          </cell>
          <cell r="U67">
            <v>0.90436579970106268</v>
          </cell>
          <cell r="V67">
            <v>1.3650719900852486</v>
          </cell>
          <cell r="W67">
            <v>1.1534349848869954</v>
          </cell>
          <cell r="X67">
            <v>2.0329359478656763</v>
          </cell>
          <cell r="Y67">
            <v>1.5220545152631013</v>
          </cell>
          <cell r="Z67">
            <v>2.5699595420613135</v>
          </cell>
          <cell r="AA67">
            <v>3.0698900144517882</v>
          </cell>
          <cell r="AB67">
            <v>2.3236483041864311</v>
          </cell>
        </row>
        <row r="68">
          <cell r="F68" t="str">
            <v xml:space="preserve"> 6.1.1.2.</v>
          </cell>
          <cell r="G68" t="str">
            <v xml:space="preserve"> Amortizaciones</v>
          </cell>
          <cell r="H68">
            <v>678000</v>
          </cell>
          <cell r="I68">
            <v>672000</v>
          </cell>
          <cell r="J68">
            <v>624700</v>
          </cell>
          <cell r="K68">
            <v>740148</v>
          </cell>
          <cell r="L68">
            <v>793100</v>
          </cell>
          <cell r="M68">
            <v>1005800</v>
          </cell>
          <cell r="N68">
            <v>1594520</v>
          </cell>
          <cell r="O68">
            <v>2142841.3047460001</v>
          </cell>
          <cell r="P68">
            <v>5058265</v>
          </cell>
          <cell r="Q68">
            <v>4721410</v>
          </cell>
          <cell r="R68">
            <v>5800143.6150126476</v>
          </cell>
          <cell r="S68">
            <v>6635364.3054388091</v>
          </cell>
          <cell r="T68">
            <v>7590856.7619694779</v>
          </cell>
          <cell r="U68">
            <v>1.5444836579277594</v>
          </cell>
          <cell r="V68">
            <v>1.1589745765474251</v>
          </cell>
          <cell r="W68">
            <v>0.84980638643578965</v>
          </cell>
          <cell r="X68">
            <v>0.82676093014078578</v>
          </cell>
          <cell r="Y68">
            <v>0.63886345168925207</v>
          </cell>
          <cell r="Z68">
            <v>0.70561114498000954</v>
          </cell>
          <cell r="AA68">
            <v>1.0390325994751273</v>
          </cell>
          <cell r="AB68">
            <v>1.2159719988780227</v>
          </cell>
        </row>
        <row r="69">
          <cell r="E69" t="str">
            <v xml:space="preserve"> 6.1.2.</v>
          </cell>
          <cell r="F69" t="str">
            <v xml:space="preserve"> Corto Plazo Neto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</row>
        <row r="70">
          <cell r="D70" t="str">
            <v xml:space="preserve"> 6.2.</v>
          </cell>
          <cell r="E70" t="str">
            <v xml:space="preserve"> CREDITO INTERNO NETO</v>
          </cell>
          <cell r="H70">
            <v>484000</v>
          </cell>
          <cell r="I70">
            <v>235200</v>
          </cell>
          <cell r="J70">
            <v>1755400</v>
          </cell>
          <cell r="K70">
            <v>1790859</v>
          </cell>
          <cell r="L70">
            <v>3517900</v>
          </cell>
          <cell r="M70">
            <v>3985000</v>
          </cell>
          <cell r="N70">
            <v>4804244</v>
          </cell>
          <cell r="O70">
            <v>5272589.5999999996</v>
          </cell>
          <cell r="P70">
            <v>2875616</v>
          </cell>
          <cell r="Q70">
            <v>3462251</v>
          </cell>
          <cell r="R70">
            <v>5794563.2607823871</v>
          </cell>
          <cell r="S70">
            <v>6382305.5733714774</v>
          </cell>
          <cell r="T70">
            <v>6652056.6133574042</v>
          </cell>
          <cell r="U70">
            <v>1.1025517558068372</v>
          </cell>
          <cell r="V70">
            <v>0.40564110179159873</v>
          </cell>
          <cell r="W70">
            <v>2.3879464234822878</v>
          </cell>
          <cell r="X70">
            <v>2.000427282909631</v>
          </cell>
          <cell r="Y70">
            <v>2.8337633800247382</v>
          </cell>
          <cell r="Z70">
            <v>2.7956456678716823</v>
          </cell>
          <cell r="AA70">
            <v>3.130576055385184</v>
          </cell>
          <cell r="AB70">
            <v>2.9919720611020391</v>
          </cell>
        </row>
        <row r="71">
          <cell r="E71" t="str">
            <v xml:space="preserve"> 6.2.1.</v>
          </cell>
          <cell r="F71" t="str">
            <v xml:space="preserve"> Desembolsos</v>
          </cell>
          <cell r="H71">
            <v>722000</v>
          </cell>
          <cell r="I71">
            <v>1633300</v>
          </cell>
          <cell r="J71">
            <v>2510800</v>
          </cell>
          <cell r="K71">
            <v>3874081</v>
          </cell>
          <cell r="L71">
            <v>6918965</v>
          </cell>
          <cell r="M71">
            <v>7708700</v>
          </cell>
          <cell r="N71">
            <v>11396854</v>
          </cell>
          <cell r="O71">
            <v>11729855</v>
          </cell>
          <cell r="P71">
            <v>9900804</v>
          </cell>
          <cell r="Q71">
            <v>12607011</v>
          </cell>
          <cell r="R71">
            <v>14910296.678260127</v>
          </cell>
          <cell r="S71">
            <v>18065715.92827341</v>
          </cell>
          <cell r="T71">
            <v>20784079.36663647</v>
          </cell>
          <cell r="U71">
            <v>1.6447156357283812</v>
          </cell>
          <cell r="V71">
            <v>2.8168946069567102</v>
          </cell>
          <cell r="W71">
            <v>3.4155496639394602</v>
          </cell>
          <cell r="X71">
            <v>4.3274302045006481</v>
          </cell>
          <cell r="Y71">
            <v>5.5734130147738323</v>
          </cell>
          <cell r="Z71">
            <v>5.4079783588262078</v>
          </cell>
          <cell r="AA71">
            <v>7.4265000360349847</v>
          </cell>
          <cell r="AB71">
            <v>6.6561976378320935</v>
          </cell>
        </row>
        <row r="72">
          <cell r="E72" t="str">
            <v xml:space="preserve"> 6.2.2.</v>
          </cell>
          <cell r="F72" t="str">
            <v xml:space="preserve"> Amortizaciones</v>
          </cell>
          <cell r="H72">
            <v>238000</v>
          </cell>
          <cell r="I72">
            <v>1398100</v>
          </cell>
          <cell r="J72">
            <v>755400</v>
          </cell>
          <cell r="K72">
            <v>2083222</v>
          </cell>
          <cell r="L72">
            <v>3401065</v>
          </cell>
          <cell r="M72">
            <v>3723700</v>
          </cell>
          <cell r="N72">
            <v>6592610</v>
          </cell>
          <cell r="O72">
            <v>6457265.4000000004</v>
          </cell>
          <cell r="P72">
            <v>7025188</v>
          </cell>
          <cell r="Q72">
            <v>9144760</v>
          </cell>
          <cell r="R72">
            <v>9115733.41747774</v>
          </cell>
          <cell r="S72">
            <v>11683410.354901932</v>
          </cell>
          <cell r="T72">
            <v>14132022.753279066</v>
          </cell>
          <cell r="U72">
            <v>0.54216387992154391</v>
          </cell>
          <cell r="V72">
            <v>2.4112535051651114</v>
          </cell>
          <cell r="W72">
            <v>1.0276032404571722</v>
          </cell>
          <cell r="X72">
            <v>2.3270029215910171</v>
          </cell>
          <cell r="Y72">
            <v>2.7396496347490937</v>
          </cell>
          <cell r="Z72">
            <v>2.6123326909545255</v>
          </cell>
          <cell r="AA72">
            <v>4.2959239806498006</v>
          </cell>
          <cell r="AB72">
            <v>3.664225576730054</v>
          </cell>
        </row>
        <row r="73">
          <cell r="D73" t="str">
            <v xml:space="preserve"> 6.3.</v>
          </cell>
          <cell r="E73" t="str">
            <v>OTROS RECURSOS</v>
          </cell>
          <cell r="H73">
            <v>31916.83306045772</v>
          </cell>
          <cell r="I73">
            <v>572237</v>
          </cell>
          <cell r="J73">
            <v>-39999.209999999031</v>
          </cell>
          <cell r="K73">
            <v>828831.69</v>
          </cell>
          <cell r="L73">
            <v>-64653.96193857491</v>
          </cell>
          <cell r="M73">
            <v>287577.15788878966</v>
          </cell>
          <cell r="N73">
            <v>-31787.214962400496</v>
          </cell>
          <cell r="O73">
            <v>1814313.8399711698</v>
          </cell>
          <cell r="P73">
            <v>3620179.7428724095</v>
          </cell>
          <cell r="Q73">
            <v>2702202.86521497</v>
          </cell>
          <cell r="R73">
            <v>0</v>
          </cell>
          <cell r="S73">
            <v>1.862645149230957E-9</v>
          </cell>
          <cell r="T73">
            <v>9.3132257461547852E-10</v>
          </cell>
          <cell r="U73">
            <v>7.2706529608680515E-2</v>
          </cell>
          <cell r="V73">
            <v>0.98691686720203708</v>
          </cell>
          <cell r="W73">
            <v>-5.4412652649888704E-2</v>
          </cell>
          <cell r="X73">
            <v>0.9258224827393432</v>
          </cell>
          <cell r="Y73">
            <v>-5.2080511019371445E-2</v>
          </cell>
          <cell r="Z73">
            <v>0.20174751207795374</v>
          </cell>
          <cell r="AA73">
            <v>-2.0713413812594166E-2</v>
          </cell>
          <cell r="AB73">
            <v>1.0295465285719367</v>
          </cell>
        </row>
        <row r="74">
          <cell r="E74" t="str">
            <v xml:space="preserve"> 6.3.1.</v>
          </cell>
          <cell r="F74" t="str">
            <v>Telefonía</v>
          </cell>
          <cell r="H74">
            <v>0</v>
          </cell>
          <cell r="K74">
            <v>90000</v>
          </cell>
          <cell r="L74">
            <v>91614</v>
          </cell>
          <cell r="M74">
            <v>111391</v>
          </cell>
          <cell r="N74">
            <v>138701</v>
          </cell>
          <cell r="O74">
            <v>193889.75599999996</v>
          </cell>
          <cell r="P74">
            <v>215254.33600000001</v>
          </cell>
          <cell r="Q74">
            <v>238515.96599999999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0.10053189863739512</v>
          </cell>
          <cell r="Y74">
            <v>7.3797549190592782E-2</v>
          </cell>
          <cell r="Z74">
            <v>7.8145487224565768E-2</v>
          </cell>
          <cell r="AA74">
            <v>9.0381343965456468E-2</v>
          </cell>
          <cell r="AB74">
            <v>0.11002425314609948</v>
          </cell>
        </row>
        <row r="75">
          <cell r="E75" t="str">
            <v xml:space="preserve"> 6.3.2.</v>
          </cell>
          <cell r="F75" t="str">
            <v>Privatizaciones y concesiones</v>
          </cell>
          <cell r="H75">
            <v>0</v>
          </cell>
          <cell r="I75">
            <v>1412500</v>
          </cell>
          <cell r="J75">
            <v>5900</v>
          </cell>
          <cell r="K75">
            <v>733300</v>
          </cell>
          <cell r="L75">
            <v>429765</v>
          </cell>
          <cell r="M75">
            <v>0</v>
          </cell>
          <cell r="N75">
            <v>1100379</v>
          </cell>
          <cell r="O75">
            <v>4027199</v>
          </cell>
          <cell r="P75">
            <v>625713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2.4360886746625567</v>
          </cell>
          <cell r="W75">
            <v>8.0260247798481822E-3</v>
          </cell>
          <cell r="X75">
            <v>0.81911156967557597</v>
          </cell>
          <cell r="Y75">
            <v>0.34618730464661635</v>
          </cell>
          <cell r="Z75">
            <v>0</v>
          </cell>
          <cell r="AA75">
            <v>0.71703688431492929</v>
          </cell>
          <cell r="AB75">
            <v>2.2852654590256885</v>
          </cell>
        </row>
        <row r="76">
          <cell r="E76" t="str">
            <v xml:space="preserve"> 6.3.3.</v>
          </cell>
          <cell r="F76" t="str">
            <v>Fondo Comunicaciones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</row>
        <row r="77">
          <cell r="E77" t="str">
            <v xml:space="preserve"> 6.3.4.</v>
          </cell>
          <cell r="F77" t="str">
            <v>Faltante</v>
          </cell>
          <cell r="K77">
            <v>76882.689999999944</v>
          </cell>
          <cell r="L77">
            <v>-73746.96193857491</v>
          </cell>
          <cell r="M77">
            <v>19880.157888789661</v>
          </cell>
          <cell r="N77">
            <v>-2662266.2149624005</v>
          </cell>
          <cell r="O77">
            <v>-1693197.9160288302</v>
          </cell>
          <cell r="P77">
            <v>3197389.4068724094</v>
          </cell>
          <cell r="Q77">
            <v>2263686.8992149699</v>
          </cell>
          <cell r="R77">
            <v>0</v>
          </cell>
          <cell r="S77">
            <v>1.862645149230957E-9</v>
          </cell>
          <cell r="T77">
            <v>9.3132257461547852E-10</v>
          </cell>
          <cell r="U77">
            <v>0</v>
          </cell>
          <cell r="V77">
            <v>0</v>
          </cell>
          <cell r="W77">
            <v>0</v>
          </cell>
          <cell r="X77">
            <v>8.5879586645002948E-2</v>
          </cell>
          <cell r="Y77">
            <v>-5.9405167892666581E-2</v>
          </cell>
          <cell r="Z77">
            <v>1.3946769705997458E-2</v>
          </cell>
          <cell r="AA77">
            <v>-1.7348050735187963</v>
          </cell>
          <cell r="AB77">
            <v>-0.96081835359885726</v>
          </cell>
        </row>
        <row r="78">
          <cell r="E78" t="str">
            <v xml:space="preserve"> 6.3.5</v>
          </cell>
          <cell r="F78" t="str">
            <v>Otros</v>
          </cell>
          <cell r="H78">
            <v>31916.83306045772</v>
          </cell>
          <cell r="I78">
            <v>-840263</v>
          </cell>
          <cell r="J78">
            <v>-45899.209999999031</v>
          </cell>
          <cell r="K78">
            <v>-71351</v>
          </cell>
          <cell r="L78">
            <v>-512286</v>
          </cell>
          <cell r="M78">
            <v>156306</v>
          </cell>
          <cell r="N78">
            <v>1391399</v>
          </cell>
          <cell r="O78">
            <v>-713577</v>
          </cell>
          <cell r="P78">
            <v>-418176.99999999988</v>
          </cell>
          <cell r="Q78">
            <v>200000.00000000003</v>
          </cell>
          <cell r="R78">
            <v>0</v>
          </cell>
          <cell r="S78">
            <v>0</v>
          </cell>
          <cell r="T78">
            <v>0</v>
          </cell>
          <cell r="U78">
            <v>7.2706529608680515E-2</v>
          </cell>
          <cell r="V78">
            <v>-1.4491718074605193</v>
          </cell>
          <cell r="W78">
            <v>-6.2438677429736883E-2</v>
          </cell>
          <cell r="X78">
            <v>-7.9700572218630875E-2</v>
          </cell>
          <cell r="Y78">
            <v>-0.41266019696391404</v>
          </cell>
          <cell r="AA78">
            <v>0.90667343142581625</v>
          </cell>
          <cell r="AB78">
            <v>-0.40492483000099416</v>
          </cell>
        </row>
        <row r="79">
          <cell r="D79" t="str">
            <v>DEFICIT REAL / PIB</v>
          </cell>
          <cell r="H79">
            <v>-3.1603309591671266E-3</v>
          </cell>
          <cell r="I79">
            <v>-1.3754837899641425E-2</v>
          </cell>
          <cell r="J79">
            <v>-2.4031833418032847E-2</v>
          </cell>
          <cell r="K79">
            <v>-3.7022883204810376E-2</v>
          </cell>
          <cell r="L79">
            <v>-3.4649302703906509E-2</v>
          </cell>
          <cell r="M79">
            <v>-4.6364839827392555E-2</v>
          </cell>
          <cell r="N79">
            <v>-4.9717682516542537E-2</v>
          </cell>
          <cell r="O79">
            <v>-4.957349150115721E-2</v>
          </cell>
          <cell r="P79">
            <v>-3.5869029695593177E-2</v>
          </cell>
          <cell r="Q79">
            <v>-3.4704210002917429E-2</v>
          </cell>
          <cell r="R79">
            <v>-3.0235718841700957E-2</v>
          </cell>
          <cell r="S79">
            <v>-2.9422795514408354E-2</v>
          </cell>
          <cell r="T79">
            <v>-2.7541089033218849E-2</v>
          </cell>
        </row>
        <row r="80">
          <cell r="D80" t="str">
            <v>PIB NOMINAL</v>
          </cell>
          <cell r="H80">
            <v>43898166</v>
          </cell>
          <cell r="I80">
            <v>57982290</v>
          </cell>
          <cell r="J80">
            <v>73510862</v>
          </cell>
          <cell r="K80">
            <v>89523824</v>
          </cell>
          <cell r="L80">
            <v>124142334</v>
          </cell>
          <cell r="M80">
            <v>142543100</v>
          </cell>
          <cell r="N80">
            <v>153461980</v>
          </cell>
          <cell r="O80">
            <v>176224560</v>
          </cell>
          <cell r="P80">
            <v>204880140</v>
          </cell>
          <cell r="Q80">
            <v>229744394</v>
          </cell>
          <cell r="R80">
            <v>282235705</v>
          </cell>
          <cell r="S80">
            <v>322877647</v>
          </cell>
          <cell r="T80">
            <v>369372028</v>
          </cell>
        </row>
        <row r="82">
          <cell r="H82">
            <v>36504.734179629631</v>
          </cell>
        </row>
        <row r="83">
          <cell r="H83">
            <v>36504.734179629631</v>
          </cell>
        </row>
        <row r="154">
          <cell r="AK154" t="str">
            <v/>
          </cell>
        </row>
        <row r="156">
          <cell r="AY156">
            <v>36504.734179629631</v>
          </cell>
        </row>
        <row r="158">
          <cell r="AP158" t="str">
            <v>1998</v>
          </cell>
          <cell r="AU158" t="str">
            <v/>
          </cell>
          <cell r="AW158" t="str">
            <v>PORCENTAJE DEL PIB</v>
          </cell>
          <cell r="AX158" t="str">
            <v/>
          </cell>
          <cell r="AZ158" t="str">
            <v>1998</v>
          </cell>
          <cell r="BB158" t="str">
            <v/>
          </cell>
        </row>
        <row r="159">
          <cell r="AH159" t="str">
            <v>CONCEPTOS</v>
          </cell>
          <cell r="AK159" t="str">
            <v xml:space="preserve">        1993</v>
          </cell>
          <cell r="AL159" t="str">
            <v xml:space="preserve">        1994</v>
          </cell>
          <cell r="AM159" t="str">
            <v xml:space="preserve">        1995</v>
          </cell>
          <cell r="AN159" t="str">
            <v xml:space="preserve">        1996</v>
          </cell>
          <cell r="AO159" t="str">
            <v xml:space="preserve">        1997</v>
          </cell>
          <cell r="AP159" t="str">
            <v>Revisión</v>
          </cell>
          <cell r="AQ159" t="str">
            <v>Con Reforma</v>
          </cell>
          <cell r="AS159" t="str">
            <v xml:space="preserve">        1999</v>
          </cell>
          <cell r="AT159" t="str">
            <v xml:space="preserve">        2000</v>
          </cell>
          <cell r="AU159" t="str">
            <v xml:space="preserve">        1993</v>
          </cell>
          <cell r="AV159" t="str">
            <v xml:space="preserve">        1994</v>
          </cell>
          <cell r="AW159" t="str">
            <v xml:space="preserve">        1995</v>
          </cell>
          <cell r="AX159" t="str">
            <v xml:space="preserve">        1996</v>
          </cell>
          <cell r="AY159" t="str">
            <v xml:space="preserve">        1997</v>
          </cell>
          <cell r="AZ159" t="str">
            <v>Revisión</v>
          </cell>
          <cell r="BA159" t="str">
            <v>Con Reforma</v>
          </cell>
          <cell r="BB159" t="str">
            <v xml:space="preserve">        2000</v>
          </cell>
        </row>
        <row r="160">
          <cell r="AP160" t="str">
            <v>Sin Reforma</v>
          </cell>
          <cell r="AZ160" t="str">
            <v>Sin Reforma</v>
          </cell>
        </row>
        <row r="162">
          <cell r="AK162">
            <v>5907600.3079954172</v>
          </cell>
          <cell r="AL162">
            <v>7700800</v>
          </cell>
          <cell r="AM162">
            <v>9523699.209999999</v>
          </cell>
          <cell r="AN162">
            <v>12048768</v>
          </cell>
          <cell r="AO162">
            <v>15287795.690864535</v>
          </cell>
          <cell r="AP162">
            <v>16883418</v>
          </cell>
          <cell r="AQ162">
            <v>17191608</v>
          </cell>
          <cell r="AS162">
            <v>20104461</v>
          </cell>
          <cell r="AT162">
            <v>22954281.374545835</v>
          </cell>
          <cell r="AU162" t="e">
            <v>#DIV/0!</v>
          </cell>
          <cell r="AV162" t="e">
            <v>#DIV/0!</v>
          </cell>
          <cell r="AW162" t="e">
            <v>#DIV/0!</v>
          </cell>
          <cell r="AX162">
            <v>13.458728036460998</v>
          </cell>
          <cell r="AY162">
            <v>12.314731967955858</v>
          </cell>
          <cell r="AZ162">
            <v>11.844430210932694</v>
          </cell>
          <cell r="BA162">
            <v>12.060638501618106</v>
          </cell>
          <cell r="BB162" t="e">
            <v>#DIV/0!</v>
          </cell>
        </row>
        <row r="163">
          <cell r="AH163" t="str">
            <v>INGRESOS CORRIENTES</v>
          </cell>
          <cell r="AK163">
            <v>5263700.6850998439</v>
          </cell>
          <cell r="AL163">
            <v>6861486</v>
          </cell>
          <cell r="AM163">
            <v>8461545.209999999</v>
          </cell>
          <cell r="AN163">
            <v>10503503</v>
          </cell>
          <cell r="AO163">
            <v>13687699.342834629</v>
          </cell>
          <cell r="AP163">
            <v>15006976</v>
          </cell>
          <cell r="AQ163">
            <v>14966094</v>
          </cell>
          <cell r="AS163">
            <v>16400237</v>
          </cell>
          <cell r="AT163">
            <v>20121494.774545837</v>
          </cell>
          <cell r="AU163" t="e">
            <v>#DIV/0!</v>
          </cell>
          <cell r="AV163" t="e">
            <v>#DIV/0!</v>
          </cell>
          <cell r="AW163" t="e">
            <v>#DIV/0!</v>
          </cell>
          <cell r="AX163">
            <v>11.732634432595283</v>
          </cell>
          <cell r="AY163">
            <v>11.025811181248315</v>
          </cell>
          <cell r="AZ163">
            <v>10.528026961669838</v>
          </cell>
          <cell r="BA163">
            <v>10.499346513440496</v>
          </cell>
          <cell r="BB163" t="e">
            <v>#DIV/0!</v>
          </cell>
        </row>
        <row r="164">
          <cell r="AH164" t="str">
            <v xml:space="preserve">  1.1.1.</v>
          </cell>
          <cell r="AI164" t="str">
            <v>TRIBUTARIOS</v>
          </cell>
          <cell r="AK164">
            <v>5051354.6850998439</v>
          </cell>
          <cell r="AL164">
            <v>6731364</v>
          </cell>
          <cell r="AM164">
            <v>8229679.2799999993</v>
          </cell>
          <cell r="AN164">
            <v>10171715</v>
          </cell>
          <cell r="AO164">
            <v>13148299.554000001</v>
          </cell>
          <cell r="AP164">
            <v>14825238</v>
          </cell>
          <cell r="AQ164">
            <v>14784356</v>
          </cell>
          <cell r="AS164">
            <v>16128233</v>
          </cell>
          <cell r="AT164">
            <v>19382413.840017654</v>
          </cell>
          <cell r="AU164" t="e">
            <v>#DIV/0!</v>
          </cell>
          <cell r="AV164" t="e">
            <v>#DIV/0!</v>
          </cell>
          <cell r="AW164" t="e">
            <v>#DIV/0!</v>
          </cell>
          <cell r="AX164">
            <v>11.362020237205238</v>
          </cell>
          <cell r="AY164">
            <v>10.591310095716423</v>
          </cell>
          <cell r="AZ164">
            <v>10.400530085286485</v>
          </cell>
          <cell r="BA164">
            <v>10.371849637057142</v>
          </cell>
          <cell r="BB164" t="e">
            <v>#DIV/0!</v>
          </cell>
        </row>
        <row r="165">
          <cell r="AI165" t="str">
            <v>Renta</v>
          </cell>
          <cell r="AK165">
            <v>2053778</v>
          </cell>
          <cell r="AL165">
            <v>2726730</v>
          </cell>
          <cell r="AM165">
            <v>3257473</v>
          </cell>
          <cell r="AN165">
            <v>3637291</v>
          </cell>
          <cell r="AO165">
            <v>5081160.7374290004</v>
          </cell>
          <cell r="AP165">
            <v>5764752</v>
          </cell>
          <cell r="AQ165">
            <v>5764752</v>
          </cell>
          <cell r="AS165">
            <v>6035064</v>
          </cell>
          <cell r="AT165">
            <v>6761800</v>
          </cell>
          <cell r="AU165" t="e">
            <v>#DIV/0!</v>
          </cell>
          <cell r="AV165" t="e">
            <v>#DIV/0!</v>
          </cell>
          <cell r="AW165" t="e">
            <v>#DIV/0!</v>
          </cell>
          <cell r="AX165">
            <v>4.0629307791856615</v>
          </cell>
          <cell r="AY165">
            <v>4.0930120883896057</v>
          </cell>
          <cell r="AZ165">
            <v>4.044216801795387</v>
          </cell>
          <cell r="BA165">
            <v>4.044216801795387</v>
          </cell>
          <cell r="BB165" t="e">
            <v>#DIV/0!</v>
          </cell>
        </row>
        <row r="166">
          <cell r="AI166" t="str">
            <v>Ventas internas</v>
          </cell>
          <cell r="AK166">
            <v>1270304</v>
          </cell>
          <cell r="AL166">
            <v>1688410</v>
          </cell>
          <cell r="AM166">
            <v>2064330</v>
          </cell>
          <cell r="AN166">
            <v>2804742</v>
          </cell>
          <cell r="AO166">
            <v>3829700</v>
          </cell>
          <cell r="AP166">
            <v>4037970</v>
          </cell>
          <cell r="AQ166">
            <v>4037970</v>
          </cell>
          <cell r="AS166">
            <v>3993819</v>
          </cell>
          <cell r="AT166">
            <v>5222366.5599999996</v>
          </cell>
          <cell r="AU166" t="e">
            <v>#DIV/0!</v>
          </cell>
          <cell r="AV166" t="e">
            <v>#DIV/0!</v>
          </cell>
          <cell r="AW166" t="e">
            <v>#DIV/0!</v>
          </cell>
          <cell r="AX166">
            <v>3.1329559827560542</v>
          </cell>
          <cell r="AY166">
            <v>3.084926693902823</v>
          </cell>
          <cell r="AZ166">
            <v>2.8328063582172689</v>
          </cell>
          <cell r="BA166">
            <v>2.8328063582172689</v>
          </cell>
          <cell r="BB166" t="e">
            <v>#DIV/0!</v>
          </cell>
        </row>
        <row r="167">
          <cell r="AI167" t="str">
            <v>Ventas externas</v>
          </cell>
          <cell r="AK167">
            <v>811677</v>
          </cell>
          <cell r="AL167">
            <v>1083655</v>
          </cell>
          <cell r="AM167">
            <v>1412000.57</v>
          </cell>
          <cell r="AN167">
            <v>1378928.75</v>
          </cell>
          <cell r="AO167">
            <v>2006900</v>
          </cell>
          <cell r="AP167">
            <v>2368507</v>
          </cell>
          <cell r="AQ167">
            <v>2368507</v>
          </cell>
          <cell r="AS167">
            <v>1867124</v>
          </cell>
          <cell r="AT167">
            <v>2764967</v>
          </cell>
          <cell r="AU167" t="e">
            <v>#DIV/0!</v>
          </cell>
          <cell r="AV167" t="e">
            <v>#DIV/0!</v>
          </cell>
          <cell r="AW167" t="e">
            <v>#DIV/0!</v>
          </cell>
          <cell r="AX167">
            <v>1.5402925035909993</v>
          </cell>
          <cell r="AY167">
            <v>1.6166121059074015</v>
          </cell>
          <cell r="AZ167">
            <v>1.6616076120134893</v>
          </cell>
          <cell r="BA167">
            <v>1.6616076120134893</v>
          </cell>
          <cell r="BB167" t="e">
            <v>#DIV/0!</v>
          </cell>
        </row>
        <row r="168">
          <cell r="AI168" t="str">
            <v>Aduanas</v>
          </cell>
          <cell r="AK168">
            <v>508123</v>
          </cell>
          <cell r="AL168">
            <v>718041</v>
          </cell>
          <cell r="AM168">
            <v>868730.35</v>
          </cell>
          <cell r="AN168">
            <v>912710</v>
          </cell>
          <cell r="AO168">
            <v>1240900</v>
          </cell>
          <cell r="AP168">
            <v>1646641</v>
          </cell>
          <cell r="AQ168">
            <v>1646641</v>
          </cell>
          <cell r="AS168">
            <v>1360239</v>
          </cell>
          <cell r="AT168">
            <v>2110784</v>
          </cell>
          <cell r="AU168" t="e">
            <v>#DIV/0!</v>
          </cell>
          <cell r="AV168" t="e">
            <v>#DIV/0!</v>
          </cell>
          <cell r="AW168" t="e">
            <v>#DIV/0!</v>
          </cell>
          <cell r="AX168">
            <v>1.0195163245037433</v>
          </cell>
          <cell r="AY168">
            <v>0.99957843550774539</v>
          </cell>
          <cell r="AZ168">
            <v>1.1551881501103878</v>
          </cell>
          <cell r="BA168">
            <v>1.1551881501103878</v>
          </cell>
          <cell r="BB168" t="e">
            <v>#DIV/0!</v>
          </cell>
        </row>
        <row r="169">
          <cell r="AI169" t="str">
            <v>Gasolina</v>
          </cell>
          <cell r="AK169">
            <v>319997.68509984389</v>
          </cell>
          <cell r="AL169">
            <v>405857</v>
          </cell>
          <cell r="AM169">
            <v>465782.39</v>
          </cell>
          <cell r="AN169">
            <v>637180.5</v>
          </cell>
          <cell r="AO169">
            <v>636400</v>
          </cell>
          <cell r="AP169">
            <v>641768</v>
          </cell>
          <cell r="AQ169">
            <v>421768</v>
          </cell>
          <cell r="AS169">
            <v>799292</v>
          </cell>
          <cell r="AT169">
            <v>939040.28001765453</v>
          </cell>
          <cell r="AU169" t="e">
            <v>#DIV/0!</v>
          </cell>
          <cell r="AV169" t="e">
            <v>#DIV/0!</v>
          </cell>
          <cell r="AW169" t="e">
            <v>#DIV/0!</v>
          </cell>
          <cell r="AX169">
            <v>0.71174406044138594</v>
          </cell>
          <cell r="AY169">
            <v>0.51263737316232505</v>
          </cell>
          <cell r="AZ169">
            <v>0.45022733474998089</v>
          </cell>
          <cell r="BA169">
            <v>0.29588805070185792</v>
          </cell>
          <cell r="BB169" t="e">
            <v>#DIV/0!</v>
          </cell>
        </row>
        <row r="170">
          <cell r="AI170" t="str">
            <v>Resto</v>
          </cell>
          <cell r="AK170">
            <v>87475</v>
          </cell>
          <cell r="AL170">
            <v>108671</v>
          </cell>
          <cell r="AM170">
            <v>161362.96999999997</v>
          </cell>
          <cell r="AN170">
            <v>171960</v>
          </cell>
          <cell r="AO170">
            <v>278838.596571</v>
          </cell>
          <cell r="AP170">
            <v>365600</v>
          </cell>
          <cell r="AQ170">
            <v>365600</v>
          </cell>
          <cell r="AS170">
            <v>1185151</v>
          </cell>
          <cell r="AT170">
            <v>1583456</v>
          </cell>
          <cell r="AU170" t="e">
            <v>#DIV/0!</v>
          </cell>
          <cell r="AV170" t="e">
            <v>#DIV/0!</v>
          </cell>
          <cell r="AW170" t="e">
            <v>#DIV/0!</v>
          </cell>
          <cell r="AX170">
            <v>0.19208294766318293</v>
          </cell>
          <cell r="AY170">
            <v>0.22461201395730163</v>
          </cell>
          <cell r="AZ170">
            <v>0.25648382839997164</v>
          </cell>
          <cell r="BA170">
            <v>0.25648382839997164</v>
          </cell>
          <cell r="BB170" t="e">
            <v>#DIV/0!</v>
          </cell>
        </row>
        <row r="171">
          <cell r="AI171" t="str">
            <v>Reforma y Racionalización Tributarias</v>
          </cell>
          <cell r="AK171">
            <v>0</v>
          </cell>
          <cell r="AL171">
            <v>0</v>
          </cell>
          <cell r="AM171">
            <v>0</v>
          </cell>
          <cell r="AN171">
            <v>628902.75</v>
          </cell>
          <cell r="AO171">
            <v>74400.22</v>
          </cell>
          <cell r="AP171">
            <v>0</v>
          </cell>
          <cell r="AQ171">
            <v>179118</v>
          </cell>
          <cell r="AS171">
            <v>887544</v>
          </cell>
          <cell r="AT171">
            <v>0</v>
          </cell>
          <cell r="AU171" t="e">
            <v>#DIV/0!</v>
          </cell>
          <cell r="AV171" t="e">
            <v>#DIV/0!</v>
          </cell>
          <cell r="AW171" t="e">
            <v>#DIV/0!</v>
          </cell>
          <cell r="AX171">
            <v>0.70249763906421159</v>
          </cell>
          <cell r="AY171">
            <v>5.9931384889219175E-2</v>
          </cell>
          <cell r="AZ171">
            <v>0</v>
          </cell>
          <cell r="BA171">
            <v>0.12565883581878043</v>
          </cell>
          <cell r="BB171" t="e">
            <v>#DIV/0!</v>
          </cell>
        </row>
        <row r="172">
          <cell r="AH172" t="str">
            <v xml:space="preserve">  1.1.2.</v>
          </cell>
          <cell r="AI172" t="str">
            <v>NO TRIBUTARIOS</v>
          </cell>
          <cell r="AK172">
            <v>212346</v>
          </cell>
          <cell r="AL172">
            <v>130122</v>
          </cell>
          <cell r="AM172">
            <v>231865.93</v>
          </cell>
          <cell r="AN172">
            <v>331788</v>
          </cell>
          <cell r="AO172">
            <v>539399.78883462772</v>
          </cell>
          <cell r="AP172">
            <v>181738</v>
          </cell>
          <cell r="AQ172">
            <v>181738</v>
          </cell>
          <cell r="AS172">
            <v>272004</v>
          </cell>
          <cell r="AT172">
            <v>739080.93452818377</v>
          </cell>
          <cell r="AU172" t="e">
            <v>#DIV/0!</v>
          </cell>
          <cell r="AV172" t="e">
            <v>#DIV/0!</v>
          </cell>
          <cell r="AW172" t="e">
            <v>#DIV/0!</v>
          </cell>
          <cell r="AX172">
            <v>0.37061419539004498</v>
          </cell>
          <cell r="AY172">
            <v>0.43450108553189259</v>
          </cell>
          <cell r="AZ172">
            <v>0.12749687638335352</v>
          </cell>
          <cell r="BA172">
            <v>0.12749687638335352</v>
          </cell>
          <cell r="BB172" t="e">
            <v>#DIV/0!</v>
          </cell>
        </row>
        <row r="173">
          <cell r="AI173" t="str">
            <v>Contribución hidrocarburos</v>
          </cell>
          <cell r="AK173">
            <v>92000</v>
          </cell>
          <cell r="AL173">
            <v>115700</v>
          </cell>
          <cell r="AM173">
            <v>172307.49</v>
          </cell>
          <cell r="AN173">
            <v>267843</v>
          </cell>
          <cell r="AO173">
            <v>278800</v>
          </cell>
          <cell r="AP173">
            <v>41269</v>
          </cell>
          <cell r="AQ173">
            <v>41269</v>
          </cell>
          <cell r="AS173">
            <v>14000</v>
          </cell>
          <cell r="AT173">
            <v>58186.551473012805</v>
          </cell>
          <cell r="AU173" t="e">
            <v>#DIV/0!</v>
          </cell>
          <cell r="AV173" t="e">
            <v>#DIV/0!</v>
          </cell>
          <cell r="AW173" t="e">
            <v>#DIV/0!</v>
          </cell>
          <cell r="AX173">
            <v>0.29918628140817577</v>
          </cell>
          <cell r="AY173">
            <v>0.22458092337783822</v>
          </cell>
          <cell r="AZ173">
            <v>2.8951945060827218E-2</v>
          </cell>
          <cell r="BA173">
            <v>2.8951945060827218E-2</v>
          </cell>
          <cell r="BB173" t="e">
            <v>#DIV/0!</v>
          </cell>
        </row>
        <row r="174">
          <cell r="AI174" t="str">
            <v xml:space="preserve">Resto </v>
          </cell>
          <cell r="AK174">
            <v>120346</v>
          </cell>
          <cell r="AL174">
            <v>14422</v>
          </cell>
          <cell r="AM174">
            <v>59558.44</v>
          </cell>
          <cell r="AN174">
            <v>63945</v>
          </cell>
          <cell r="AO174">
            <v>260599.78883462772</v>
          </cell>
          <cell r="AP174">
            <v>140469</v>
          </cell>
          <cell r="AQ174">
            <v>140469</v>
          </cell>
          <cell r="AS174">
            <v>258004</v>
          </cell>
          <cell r="AT174">
            <v>680894.383055171</v>
          </cell>
          <cell r="AU174" t="e">
            <v>#DIV/0!</v>
          </cell>
          <cell r="AV174" t="e">
            <v>#DIV/0!</v>
          </cell>
          <cell r="AW174" t="e">
            <v>#DIV/0!</v>
          </cell>
          <cell r="AX174">
            <v>7.1427913981869234E-2</v>
          </cell>
          <cell r="AY174">
            <v>0.20992016215405432</v>
          </cell>
          <cell r="AZ174">
            <v>9.85449313225263E-2</v>
          </cell>
          <cell r="BA174">
            <v>9.85449313225263E-2</v>
          </cell>
          <cell r="BB174" t="e">
            <v>#DIV/0!</v>
          </cell>
        </row>
        <row r="175">
          <cell r="AH175" t="str">
            <v>CONTRIBUCIONES PARAFISCALES</v>
          </cell>
          <cell r="AK175">
            <v>81799.62289557296</v>
          </cell>
          <cell r="AL175">
            <v>219100</v>
          </cell>
          <cell r="AM175">
            <v>259554</v>
          </cell>
          <cell r="AS175">
            <v>0</v>
          </cell>
          <cell r="AT175">
            <v>0</v>
          </cell>
          <cell r="AU175" t="e">
            <v>#DIV/0!</v>
          </cell>
          <cell r="AV175" t="e">
            <v>#DIV/0!</v>
          </cell>
          <cell r="AW175" t="e">
            <v>#DIV/0!</v>
          </cell>
        </row>
        <row r="176">
          <cell r="AH176" t="str">
            <v>FONDOS ESPECIALES</v>
          </cell>
          <cell r="AK176">
            <v>0</v>
          </cell>
          <cell r="AL176">
            <v>0</v>
          </cell>
          <cell r="AM176">
            <v>0</v>
          </cell>
          <cell r="AN176">
            <v>400315</v>
          </cell>
          <cell r="AO176">
            <v>382093.34802990541</v>
          </cell>
          <cell r="AP176">
            <v>386363</v>
          </cell>
          <cell r="AQ176">
            <v>306363</v>
          </cell>
          <cell r="AS176">
            <v>539961</v>
          </cell>
          <cell r="AT176">
            <v>604451</v>
          </cell>
          <cell r="AU176" t="e">
            <v>#DIV/0!</v>
          </cell>
          <cell r="AV176" t="e">
            <v>#DIV/0!</v>
          </cell>
          <cell r="AW176" t="e">
            <v>#DIV/0!</v>
          </cell>
          <cell r="AX176">
            <v>0.44716030003365359</v>
          </cell>
          <cell r="AY176">
            <v>0.30778650257204399</v>
          </cell>
          <cell r="AZ176">
            <v>0.27104994910311336</v>
          </cell>
          <cell r="BA176">
            <v>0.21492657308561414</v>
          </cell>
          <cell r="BB176" t="e">
            <v>#DIV/0!</v>
          </cell>
        </row>
        <row r="177">
          <cell r="AH177" t="str">
            <v>OTROS DE CAPITAL</v>
          </cell>
          <cell r="AK177">
            <v>562100</v>
          </cell>
          <cell r="AL177">
            <v>620214</v>
          </cell>
          <cell r="AM177">
            <v>802600</v>
          </cell>
          <cell r="AN177">
            <v>1144950</v>
          </cell>
          <cell r="AO177">
            <v>1218003</v>
          </cell>
          <cell r="AP177">
            <v>1490079</v>
          </cell>
          <cell r="AQ177">
            <v>1919151</v>
          </cell>
          <cell r="AS177">
            <v>3164263</v>
          </cell>
          <cell r="AT177">
            <v>2228335.5999999996</v>
          </cell>
          <cell r="AU177" t="e">
            <v>#DIV/0!</v>
          </cell>
          <cell r="AV177" t="e">
            <v>#DIV/0!</v>
          </cell>
          <cell r="AW177" t="e">
            <v>#DIV/0!</v>
          </cell>
          <cell r="AX177">
            <v>1.2789333038320616</v>
          </cell>
          <cell r="AY177">
            <v>0.98113428413549886</v>
          </cell>
          <cell r="AZ177">
            <v>1.0453533001597413</v>
          </cell>
          <cell r="BA177">
            <v>1.3463654150919968</v>
          </cell>
          <cell r="BB177" t="e">
            <v>#DIV/0!</v>
          </cell>
        </row>
        <row r="178">
          <cell r="AH178" t="str">
            <v>Rendimientos financieros</v>
          </cell>
          <cell r="AK178">
            <v>121900</v>
          </cell>
          <cell r="AL178">
            <v>125100</v>
          </cell>
          <cell r="AM178">
            <v>141300</v>
          </cell>
          <cell r="AN178">
            <v>293738</v>
          </cell>
          <cell r="AO178">
            <v>318811.99</v>
          </cell>
          <cell r="AP178">
            <v>291800</v>
          </cell>
          <cell r="AQ178">
            <v>291800</v>
          </cell>
          <cell r="AS178">
            <v>320558</v>
          </cell>
          <cell r="AT178">
            <v>494497</v>
          </cell>
          <cell r="AU178" t="e">
            <v>#DIV/0!</v>
          </cell>
          <cell r="AV178" t="e">
            <v>#DIV/0!</v>
          </cell>
          <cell r="AW178" t="e">
            <v>#DIV/0!</v>
          </cell>
          <cell r="AX178">
            <v>0.3281115426883463</v>
          </cell>
          <cell r="AY178">
            <v>0.25681166104062458</v>
          </cell>
          <cell r="AZ178">
            <v>0.2047100140238286</v>
          </cell>
          <cell r="BA178">
            <v>0.2047100140238286</v>
          </cell>
          <cell r="BB178" t="e">
            <v>#DIV/0!</v>
          </cell>
        </row>
        <row r="179">
          <cell r="AH179" t="str">
            <v>Excedentes financieros</v>
          </cell>
          <cell r="AK179">
            <v>154960</v>
          </cell>
          <cell r="AL179">
            <v>220000</v>
          </cell>
          <cell r="AM179">
            <v>428800</v>
          </cell>
          <cell r="AN179">
            <v>550000</v>
          </cell>
          <cell r="AO179">
            <v>635803</v>
          </cell>
          <cell r="AP179">
            <v>712766</v>
          </cell>
          <cell r="AQ179">
            <v>1141838</v>
          </cell>
          <cell r="AS179">
            <v>2645009</v>
          </cell>
          <cell r="AT179">
            <v>1515273.0000000002</v>
          </cell>
          <cell r="AU179" t="e">
            <v>#DIV/0!</v>
          </cell>
          <cell r="AV179" t="e">
            <v>#DIV/0!</v>
          </cell>
          <cell r="AW179" t="e">
            <v>#DIV/0!</v>
          </cell>
          <cell r="AX179">
            <v>0.61436160278408125</v>
          </cell>
          <cell r="AY179">
            <v>0.51215647355236615</v>
          </cell>
          <cell r="AZ179">
            <v>0.50003542788111111</v>
          </cell>
          <cell r="BA179">
            <v>0.80104754281336665</v>
          </cell>
          <cell r="BB179" t="e">
            <v>#DIV/0!</v>
          </cell>
        </row>
        <row r="180">
          <cell r="AI180" t="str">
            <v>Ecopetrol</v>
          </cell>
          <cell r="AK180">
            <v>110000</v>
          </cell>
          <cell r="AL180">
            <v>139000</v>
          </cell>
          <cell r="AM180">
            <v>194020</v>
          </cell>
          <cell r="AN180">
            <v>226224</v>
          </cell>
          <cell r="AO180">
            <v>223000</v>
          </cell>
          <cell r="AP180">
            <v>279000</v>
          </cell>
          <cell r="AQ180">
            <v>708072</v>
          </cell>
          <cell r="AS180">
            <v>279000</v>
          </cell>
          <cell r="AT180">
            <v>674000</v>
          </cell>
          <cell r="AU180" t="e">
            <v>#DIV/0!</v>
          </cell>
          <cell r="AV180" t="e">
            <v>#DIV/0!</v>
          </cell>
          <cell r="AW180" t="e">
            <v>#DIV/0!</v>
          </cell>
          <cell r="AX180">
            <v>0.25269698041495636</v>
          </cell>
          <cell r="AY180">
            <v>0.17963251762287635</v>
          </cell>
          <cell r="AZ180">
            <v>0.19573027386102868</v>
          </cell>
          <cell r="BA180">
            <v>0.49674238879328431</v>
          </cell>
          <cell r="BB180" t="e">
            <v>#DIV/0!</v>
          </cell>
        </row>
        <row r="181">
          <cell r="AI181" t="str">
            <v>Resto</v>
          </cell>
          <cell r="AK181">
            <v>44960</v>
          </cell>
          <cell r="AL181">
            <v>81000</v>
          </cell>
          <cell r="AM181">
            <v>234780</v>
          </cell>
          <cell r="AN181">
            <v>323776</v>
          </cell>
          <cell r="AO181">
            <v>412803</v>
          </cell>
          <cell r="AP181">
            <v>433766</v>
          </cell>
          <cell r="AQ181">
            <v>433766</v>
          </cell>
          <cell r="AS181">
            <v>2366009</v>
          </cell>
          <cell r="AT181">
            <v>841273.00000000023</v>
          </cell>
          <cell r="AU181" t="e">
            <v>#DIV/0!</v>
          </cell>
          <cell r="AV181" t="e">
            <v>#DIV/0!</v>
          </cell>
          <cell r="AW181" t="e">
            <v>#DIV/0!</v>
          </cell>
          <cell r="AX181">
            <v>0.36166462236912489</v>
          </cell>
          <cell r="AY181">
            <v>0.3325239559294898</v>
          </cell>
          <cell r="AZ181">
            <v>0.30430515402008235</v>
          </cell>
          <cell r="BA181">
            <v>0.30430515402008235</v>
          </cell>
          <cell r="BB181" t="e">
            <v>#DIV/0!</v>
          </cell>
        </row>
        <row r="182">
          <cell r="AH182" t="str">
            <v>Recuperación de cartera</v>
          </cell>
          <cell r="AK182">
            <v>66700</v>
          </cell>
          <cell r="AL182">
            <v>55200</v>
          </cell>
          <cell r="AM182">
            <v>5900</v>
          </cell>
          <cell r="AN182">
            <v>8100</v>
          </cell>
          <cell r="AO182">
            <v>75800</v>
          </cell>
          <cell r="AP182">
            <v>75100</v>
          </cell>
          <cell r="AQ182">
            <v>75100</v>
          </cell>
          <cell r="AS182">
            <v>3481</v>
          </cell>
          <cell r="AT182">
            <v>3829.1000000000004</v>
          </cell>
          <cell r="AU182" t="e">
            <v>#DIV/0!</v>
          </cell>
          <cell r="AV182" t="e">
            <v>#DIV/0!</v>
          </cell>
          <cell r="AW182" t="e">
            <v>#DIV/0!</v>
          </cell>
          <cell r="AX182">
            <v>9.0478708773655617E-3</v>
          </cell>
          <cell r="AY182">
            <v>6.1058945452080841E-2</v>
          </cell>
          <cell r="AZ182">
            <v>5.2685819236427442E-2</v>
          </cell>
          <cell r="BA182">
            <v>5.2685819236427442E-2</v>
          </cell>
          <cell r="BB182" t="e">
            <v>#DIV/0!</v>
          </cell>
        </row>
        <row r="183">
          <cell r="AH183" t="str">
            <v>Reintegros y recursos no apropiados</v>
          </cell>
          <cell r="AK183">
            <v>78400</v>
          </cell>
          <cell r="AL183">
            <v>171400</v>
          </cell>
          <cell r="AM183">
            <v>226600</v>
          </cell>
          <cell r="AN183">
            <v>192000</v>
          </cell>
          <cell r="AO183">
            <v>83188.009999999995</v>
          </cell>
          <cell r="AP183">
            <v>199903</v>
          </cell>
          <cell r="AQ183">
            <v>199903</v>
          </cell>
          <cell r="AS183">
            <v>190017</v>
          </cell>
          <cell r="AT183">
            <v>209018.7</v>
          </cell>
          <cell r="AU183" t="e">
            <v>#DIV/0!</v>
          </cell>
          <cell r="AV183" t="e">
            <v>#DIV/0!</v>
          </cell>
          <cell r="AW183" t="e">
            <v>#DIV/0!</v>
          </cell>
          <cell r="AX183">
            <v>0.21446805042644293</v>
          </cell>
          <cell r="AY183">
            <v>6.7010186871466426E-2</v>
          </cell>
          <cell r="AZ183">
            <v>0.14024039045032696</v>
          </cell>
          <cell r="BA183">
            <v>0.14024039045032696</v>
          </cell>
          <cell r="BB183" t="e">
            <v>#DIV/0!</v>
          </cell>
        </row>
        <row r="184">
          <cell r="AH184" t="str">
            <v xml:space="preserve">Resto </v>
          </cell>
          <cell r="AK184">
            <v>140140</v>
          </cell>
          <cell r="AL184">
            <v>48514</v>
          </cell>
          <cell r="AM184">
            <v>0</v>
          </cell>
          <cell r="AN184">
            <v>101112</v>
          </cell>
          <cell r="AO184">
            <v>104400</v>
          </cell>
          <cell r="AP184">
            <v>210510</v>
          </cell>
          <cell r="AQ184">
            <v>210510</v>
          </cell>
          <cell r="AS184">
            <v>5198</v>
          </cell>
          <cell r="AT184">
            <v>5717.8</v>
          </cell>
          <cell r="AU184" t="e">
            <v>#DIV/0!</v>
          </cell>
          <cell r="AV184" t="e">
            <v>#DIV/0!</v>
          </cell>
          <cell r="AW184" t="e">
            <v>#DIV/0!</v>
          </cell>
          <cell r="AX184">
            <v>0.11294423705582549</v>
          </cell>
          <cell r="AY184">
            <v>8.4097017218960943E-2</v>
          </cell>
          <cell r="AZ184">
            <v>0.14768164856804714</v>
          </cell>
          <cell r="BA184">
            <v>0.14768164856804714</v>
          </cell>
          <cell r="BB184" t="e">
            <v>#DIV/0!</v>
          </cell>
        </row>
        <row r="185">
          <cell r="AK185">
            <v>0</v>
          </cell>
          <cell r="AL185">
            <v>0</v>
          </cell>
          <cell r="AM185">
            <v>0</v>
          </cell>
          <cell r="AS185">
            <v>0</v>
          </cell>
          <cell r="AT185">
            <v>0</v>
          </cell>
        </row>
        <row r="186">
          <cell r="AK186">
            <v>6046333.0410558749</v>
          </cell>
          <cell r="AL186">
            <v>8498337</v>
          </cell>
          <cell r="AM186">
            <v>11290300</v>
          </cell>
          <cell r="AN186">
            <v>15363198.08</v>
          </cell>
          <cell r="AO186">
            <v>19589241</v>
          </cell>
          <cell r="AP186">
            <v>23492406</v>
          </cell>
          <cell r="AQ186">
            <v>23492406</v>
          </cell>
          <cell r="AS186">
            <v>27734235</v>
          </cell>
          <cell r="AT186">
            <v>31690348.102001004</v>
          </cell>
          <cell r="AU186" t="e">
            <v>#DIV/0!</v>
          </cell>
          <cell r="AV186" t="e">
            <v>#DIV/0!</v>
          </cell>
          <cell r="AW186" t="e">
            <v>#DIV/0!</v>
          </cell>
          <cell r="AX186">
            <v>17.161016356942035</v>
          </cell>
          <cell r="AY186">
            <v>15.779662238346509</v>
          </cell>
          <cell r="AZ186">
            <v>16.48091419367195</v>
          </cell>
          <cell r="BA186">
            <v>16.48091419367195</v>
          </cell>
          <cell r="BB186" t="e">
            <v>#DIV/0!</v>
          </cell>
        </row>
        <row r="187">
          <cell r="AH187" t="str">
            <v xml:space="preserve"> PAGOS CORRIENTES</v>
          </cell>
          <cell r="AK187">
            <v>5073285.0410558749</v>
          </cell>
          <cell r="AL187">
            <v>7159337</v>
          </cell>
          <cell r="AM187">
            <v>9544400</v>
          </cell>
          <cell r="AN187">
            <v>13046998.08</v>
          </cell>
          <cell r="AO187">
            <v>16419841</v>
          </cell>
          <cell r="AP187">
            <v>21212186</v>
          </cell>
          <cell r="AQ187">
            <v>21212186</v>
          </cell>
          <cell r="AS187">
            <v>25711137</v>
          </cell>
          <cell r="AT187">
            <v>29337897.772421002</v>
          </cell>
          <cell r="AU187" t="e">
            <v>#DIV/0!</v>
          </cell>
          <cell r="AV187" t="e">
            <v>#DIV/0!</v>
          </cell>
          <cell r="AW187" t="e">
            <v>#DIV/0!</v>
          </cell>
          <cell r="AX187">
            <v>14.573772094453874</v>
          </cell>
          <cell r="AY187">
            <v>13.226625012544069</v>
          </cell>
          <cell r="AZ187">
            <v>14.881243637889172</v>
          </cell>
          <cell r="BA187">
            <v>14.881243637889172</v>
          </cell>
          <cell r="BB187" t="e">
            <v>#DIV/0!</v>
          </cell>
        </row>
        <row r="188">
          <cell r="AH188" t="str">
            <v xml:space="preserve"> 2.1.1.</v>
          </cell>
          <cell r="AI188" t="str">
            <v xml:space="preserve"> Interes deuda Externa</v>
          </cell>
          <cell r="AK188">
            <v>338748</v>
          </cell>
          <cell r="AL188">
            <v>375230</v>
          </cell>
          <cell r="AM188">
            <v>383400</v>
          </cell>
          <cell r="AN188">
            <v>467078</v>
          </cell>
          <cell r="AO188">
            <v>617500</v>
          </cell>
          <cell r="AP188">
            <v>889000</v>
          </cell>
          <cell r="AQ188">
            <v>889000</v>
          </cell>
          <cell r="AS188">
            <v>1417360</v>
          </cell>
          <cell r="AT188">
            <v>2280777.8724210002</v>
          </cell>
          <cell r="AU188" t="e">
            <v>#DIV/0!</v>
          </cell>
          <cell r="AV188" t="e">
            <v>#DIV/0!</v>
          </cell>
          <cell r="AW188" t="e">
            <v>#DIV/0!</v>
          </cell>
          <cell r="AX188">
            <v>0.52173597946396932</v>
          </cell>
          <cell r="AY188">
            <v>0.49741291314854769</v>
          </cell>
          <cell r="AZ188">
            <v>0.62367101599446062</v>
          </cell>
          <cell r="BA188">
            <v>0.62367101599446062</v>
          </cell>
          <cell r="BB188" t="e">
            <v>#DIV/0!</v>
          </cell>
        </row>
        <row r="189">
          <cell r="AH189" t="str">
            <v xml:space="preserve"> 2.1.2.</v>
          </cell>
          <cell r="AI189" t="str">
            <v xml:space="preserve"> Interes deuda Interna</v>
          </cell>
          <cell r="AK189">
            <v>243638</v>
          </cell>
          <cell r="AL189">
            <v>404920</v>
          </cell>
          <cell r="AM189">
            <v>652700</v>
          </cell>
          <cell r="AN189">
            <v>1411444</v>
          </cell>
          <cell r="AO189">
            <v>1832800</v>
          </cell>
          <cell r="AP189">
            <v>3201700</v>
          </cell>
          <cell r="AQ189">
            <v>3201700</v>
          </cell>
          <cell r="AS189">
            <v>3535289</v>
          </cell>
          <cell r="AT189">
            <v>4814374.9000000004</v>
          </cell>
          <cell r="AU189" t="e">
            <v>#DIV/0!</v>
          </cell>
          <cell r="AV189" t="e">
            <v>#DIV/0!</v>
          </cell>
          <cell r="AW189" t="e">
            <v>#DIV/0!</v>
          </cell>
          <cell r="AX189">
            <v>1.5766127237817722</v>
          </cell>
          <cell r="AY189">
            <v>1.4763698578439808</v>
          </cell>
          <cell r="AZ189">
            <v>2.2461276624403426</v>
          </cell>
          <cell r="BA189">
            <v>2.2461276624403426</v>
          </cell>
          <cell r="BB189" t="e">
            <v>#DIV/0!</v>
          </cell>
        </row>
        <row r="190">
          <cell r="AH190" t="str">
            <v xml:space="preserve"> 2.1.3.</v>
          </cell>
          <cell r="AI190" t="str">
            <v xml:space="preserve"> Otros</v>
          </cell>
          <cell r="AK190">
            <v>4490899.0410558749</v>
          </cell>
          <cell r="AL190">
            <v>6379187</v>
          </cell>
          <cell r="AM190">
            <v>8508300</v>
          </cell>
          <cell r="AN190">
            <v>11168476.08</v>
          </cell>
          <cell r="AO190">
            <v>13969541</v>
          </cell>
          <cell r="AP190">
            <v>17121486</v>
          </cell>
          <cell r="AQ190">
            <v>17121486</v>
          </cell>
          <cell r="AS190">
            <v>20758488</v>
          </cell>
          <cell r="AT190">
            <v>22242745</v>
          </cell>
          <cell r="AU190" t="e">
            <v>#DIV/0!</v>
          </cell>
          <cell r="AV190" t="e">
            <v>#DIV/0!</v>
          </cell>
          <cell r="AW190" t="e">
            <v>#DIV/0!</v>
          </cell>
          <cell r="AX190">
            <v>12.475423391208132</v>
          </cell>
          <cell r="AY190">
            <v>11.252842241551541</v>
          </cell>
          <cell r="AZ190">
            <v>12.011444959454369</v>
          </cell>
          <cell r="BA190">
            <v>12.011444959454369</v>
          </cell>
          <cell r="BB190" t="e">
            <v>#DIV/0!</v>
          </cell>
        </row>
        <row r="191">
          <cell r="AI191" t="str">
            <v xml:space="preserve"> 2.1.3.1.</v>
          </cell>
          <cell r="AJ191" t="str">
            <v xml:space="preserve"> Servicios Personales</v>
          </cell>
          <cell r="AK191">
            <v>1092593.0410558751</v>
          </cell>
          <cell r="AL191">
            <v>1525331</v>
          </cell>
          <cell r="AM191">
            <v>1946082.4</v>
          </cell>
          <cell r="AN191">
            <v>2377977.85</v>
          </cell>
          <cell r="AO191">
            <v>2848199.6999999997</v>
          </cell>
          <cell r="AP191">
            <v>3547894.0000000005</v>
          </cell>
          <cell r="AQ191">
            <v>3547894.0000000005</v>
          </cell>
          <cell r="AS191">
            <v>4084291.9999999995</v>
          </cell>
          <cell r="AT191">
            <v>4453811</v>
          </cell>
          <cell r="AU191" t="e">
            <v>#DIV/0!</v>
          </cell>
          <cell r="AV191" t="e">
            <v>#DIV/0!</v>
          </cell>
          <cell r="AW191" t="e">
            <v>#DIV/0!</v>
          </cell>
          <cell r="AX191">
            <v>2.6562514242018973</v>
          </cell>
          <cell r="AY191">
            <v>2.2943017166086146</v>
          </cell>
          <cell r="AZ191">
            <v>2.4889973629028694</v>
          </cell>
          <cell r="BA191">
            <v>2.4889973629028694</v>
          </cell>
          <cell r="BB191" t="e">
            <v>#DIV/0!</v>
          </cell>
        </row>
        <row r="192">
          <cell r="AI192" t="str">
            <v xml:space="preserve"> 2.1.3.2.</v>
          </cell>
          <cell r="AJ192" t="str">
            <v>Operación Comercial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S192">
            <v>0</v>
          </cell>
          <cell r="AT192">
            <v>0</v>
          </cell>
          <cell r="AU192" t="e">
            <v>#DIV/0!</v>
          </cell>
          <cell r="AV192" t="e">
            <v>#DIV/0!</v>
          </cell>
          <cell r="AW192" t="e">
            <v>#DIV/0!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 t="e">
            <v>#DIV/0!</v>
          </cell>
        </row>
        <row r="193">
          <cell r="AI193" t="str">
            <v xml:space="preserve"> 2.1.3.3.</v>
          </cell>
          <cell r="AJ193" t="str">
            <v xml:space="preserve"> Transferencias</v>
          </cell>
          <cell r="AK193">
            <v>3000623</v>
          </cell>
          <cell r="AL193">
            <v>4254181</v>
          </cell>
          <cell r="AM193">
            <v>5837260.2000000002</v>
          </cell>
          <cell r="AN193">
            <v>7937416.0999999996</v>
          </cell>
          <cell r="AO193">
            <v>9799363</v>
          </cell>
          <cell r="AP193">
            <v>12259100</v>
          </cell>
          <cell r="AQ193">
            <v>12259100</v>
          </cell>
          <cell r="AS193">
            <v>15462616</v>
          </cell>
          <cell r="AT193">
            <v>16633000</v>
          </cell>
          <cell r="AU193" t="e">
            <v>#DIV/0!</v>
          </cell>
          <cell r="AV193" t="e">
            <v>#DIV/0!</v>
          </cell>
          <cell r="AW193" t="e">
            <v>#DIV/0!</v>
          </cell>
          <cell r="AX193">
            <v>8.8662612312003102</v>
          </cell>
          <cell r="AY193">
            <v>7.8936513308989351</v>
          </cell>
          <cell r="AZ193">
            <v>8.6002759867015666</v>
          </cell>
          <cell r="BA193">
            <v>8.6002759867015666</v>
          </cell>
          <cell r="BB193" t="e">
            <v>#DIV/0!</v>
          </cell>
        </row>
        <row r="194">
          <cell r="AI194" t="str">
            <v xml:space="preserve"> 2.1.3.4.</v>
          </cell>
          <cell r="AJ194" t="str">
            <v>Gastos Generales y otros</v>
          </cell>
          <cell r="AK194">
            <v>397683</v>
          </cell>
          <cell r="AL194">
            <v>599675</v>
          </cell>
          <cell r="AM194">
            <v>724957.4</v>
          </cell>
          <cell r="AN194">
            <v>853082.13</v>
          </cell>
          <cell r="AO194">
            <v>1321978.2999999998</v>
          </cell>
          <cell r="AP194">
            <v>1314492</v>
          </cell>
          <cell r="AQ194">
            <v>1314492</v>
          </cell>
          <cell r="AS194">
            <v>1211580</v>
          </cell>
          <cell r="AT194">
            <v>1155934</v>
          </cell>
          <cell r="AU194" t="e">
            <v>#DIV/0!</v>
          </cell>
          <cell r="AV194" t="e">
            <v>#DIV/0!</v>
          </cell>
          <cell r="AW194" t="e">
            <v>#DIV/0!</v>
          </cell>
          <cell r="AX194">
            <v>0.95291073580592356</v>
          </cell>
          <cell r="AY194">
            <v>1.0648891940439915</v>
          </cell>
          <cell r="AZ194">
            <v>0.92217160984993318</v>
          </cell>
          <cell r="BA194">
            <v>0.92217160984993318</v>
          </cell>
          <cell r="BB194" t="e">
            <v>#DIV/0!</v>
          </cell>
        </row>
        <row r="195">
          <cell r="AH195" t="str">
            <v xml:space="preserve"> PAGOS DE CAPITAL</v>
          </cell>
          <cell r="AK195">
            <v>973048</v>
          </cell>
          <cell r="AL195">
            <v>1339000</v>
          </cell>
          <cell r="AM195">
            <v>1745900</v>
          </cell>
          <cell r="AN195">
            <v>2316200</v>
          </cell>
          <cell r="AO195">
            <v>3169400</v>
          </cell>
          <cell r="AP195">
            <v>2280220</v>
          </cell>
          <cell r="AQ195">
            <v>2280220</v>
          </cell>
          <cell r="AS195">
            <v>2023098</v>
          </cell>
          <cell r="AT195">
            <v>2352450.3295800001</v>
          </cell>
          <cell r="AU195" t="e">
            <v>#DIV/0!</v>
          </cell>
          <cell r="AV195" t="e">
            <v>#DIV/0!</v>
          </cell>
          <cell r="AW195" t="e">
            <v>#DIV/0!</v>
          </cell>
          <cell r="AX195">
            <v>2.587244262488162</v>
          </cell>
          <cell r="AY195">
            <v>2.5530372258024405</v>
          </cell>
          <cell r="AZ195">
            <v>1.5996705557827773</v>
          </cell>
          <cell r="BA195">
            <v>1.5996705557827773</v>
          </cell>
          <cell r="BB195" t="e">
            <v>#DIV/0!</v>
          </cell>
        </row>
        <row r="196">
          <cell r="AH196" t="str">
            <v xml:space="preserve"> 2.2.1.</v>
          </cell>
          <cell r="AI196" t="str">
            <v xml:space="preserve"> Formación bruta de Capital Fijo</v>
          </cell>
          <cell r="AK196">
            <v>973048</v>
          </cell>
          <cell r="AL196">
            <v>1309000</v>
          </cell>
          <cell r="AM196">
            <v>1745900</v>
          </cell>
          <cell r="AN196">
            <v>2316200</v>
          </cell>
          <cell r="AO196">
            <v>3169400</v>
          </cell>
          <cell r="AP196">
            <v>2280220</v>
          </cell>
          <cell r="AQ196">
            <v>2280220</v>
          </cell>
          <cell r="AS196">
            <v>2023098</v>
          </cell>
          <cell r="AT196">
            <v>2352450.3295800001</v>
          </cell>
          <cell r="AU196" t="e">
            <v>#DIV/0!</v>
          </cell>
          <cell r="AV196" t="e">
            <v>#DIV/0!</v>
          </cell>
          <cell r="AW196" t="e">
            <v>#DIV/0!</v>
          </cell>
          <cell r="AX196">
            <v>2.587244262488162</v>
          </cell>
          <cell r="AY196">
            <v>2.5530372258024405</v>
          </cell>
          <cell r="AZ196">
            <v>1.5996705557827773</v>
          </cell>
          <cell r="BA196">
            <v>1.5996705557827773</v>
          </cell>
          <cell r="BB196" t="e">
            <v>#DIV/0!</v>
          </cell>
        </row>
        <row r="197">
          <cell r="AH197" t="str">
            <v xml:space="preserve"> 2.1.1.</v>
          </cell>
          <cell r="AI197" t="str">
            <v xml:space="preserve"> Otros</v>
          </cell>
          <cell r="AK197">
            <v>0</v>
          </cell>
          <cell r="AL197">
            <v>30000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S197">
            <v>0</v>
          </cell>
          <cell r="AT197">
            <v>0</v>
          </cell>
          <cell r="AU197" t="e">
            <v>#DIV/0!</v>
          </cell>
          <cell r="AV197" t="e">
            <v>#DIV/0!</v>
          </cell>
          <cell r="AW197" t="e">
            <v>#DIV/0!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 t="e">
            <v>#DIV/0!</v>
          </cell>
        </row>
        <row r="198">
          <cell r="AK198">
            <v>0</v>
          </cell>
          <cell r="AL198">
            <v>0</v>
          </cell>
          <cell r="AM198">
            <v>0</v>
          </cell>
          <cell r="AS198">
            <v>0</v>
          </cell>
          <cell r="AT198">
            <v>0</v>
          </cell>
        </row>
        <row r="199">
          <cell r="AK199">
            <v>-138732.73306045774</v>
          </cell>
          <cell r="AL199">
            <v>-797537</v>
          </cell>
          <cell r="AM199">
            <v>-1766600.790000001</v>
          </cell>
          <cell r="AN199">
            <v>-3314430.08</v>
          </cell>
          <cell r="AO199">
            <v>-4301445.309135465</v>
          </cell>
          <cell r="AP199">
            <v>-6608988</v>
          </cell>
          <cell r="AQ199">
            <v>-6300798</v>
          </cell>
          <cell r="AS199">
            <v>-7629774</v>
          </cell>
          <cell r="AT199">
            <v>-8736066.727455169</v>
          </cell>
          <cell r="AU199" t="e">
            <v>#DIV/0!</v>
          </cell>
          <cell r="AV199" t="e">
            <v>#DIV/0!</v>
          </cell>
          <cell r="AW199" t="e">
            <v>#DIV/0!</v>
          </cell>
          <cell r="AX199">
            <v>-3.7022883204810375</v>
          </cell>
          <cell r="AY199">
            <v>-3.464930270390651</v>
          </cell>
          <cell r="AZ199">
            <v>-4.6364839827392554</v>
          </cell>
          <cell r="BA199">
            <v>-4.420275692053842</v>
          </cell>
          <cell r="BB199" t="e">
            <v>#DIV/0!</v>
          </cell>
        </row>
        <row r="200">
          <cell r="AK200">
            <v>0</v>
          </cell>
          <cell r="AL200">
            <v>0</v>
          </cell>
          <cell r="AM200">
            <v>0</v>
          </cell>
          <cell r="AS200">
            <v>0</v>
          </cell>
          <cell r="AT200">
            <v>0</v>
          </cell>
        </row>
        <row r="201">
          <cell r="AK201">
            <v>96184.1</v>
          </cell>
          <cell r="AL201">
            <v>129400</v>
          </cell>
          <cell r="AM201">
            <v>172000</v>
          </cell>
          <cell r="AN201">
            <v>385074.61</v>
          </cell>
          <cell r="AO201">
            <v>248214.72892595999</v>
          </cell>
          <cell r="AP201">
            <v>321089.15788879001</v>
          </cell>
          <cell r="AQ201">
            <v>321089.15788879001</v>
          </cell>
          <cell r="AS201">
            <v>259276.78503759997</v>
          </cell>
          <cell r="AT201">
            <v>302834.40776999999</v>
          </cell>
          <cell r="AU201" t="e">
            <v>#DIV/0!</v>
          </cell>
          <cell r="AV201" t="e">
            <v>#DIV/0!</v>
          </cell>
          <cell r="AW201" t="e">
            <v>#DIV/0!</v>
          </cell>
          <cell r="AX201">
            <v>0.43013646289282725</v>
          </cell>
          <cell r="AY201">
            <v>0.19994366218856491</v>
          </cell>
          <cell r="AZ201">
            <v>0.2252575942916844</v>
          </cell>
          <cell r="BA201">
            <v>0.2252575942916844</v>
          </cell>
          <cell r="BB201" t="e">
            <v>#DIV/0!</v>
          </cell>
        </row>
        <row r="202">
          <cell r="AK202">
            <v>0</v>
          </cell>
          <cell r="AL202">
            <v>0</v>
          </cell>
          <cell r="AM202">
            <v>0</v>
          </cell>
          <cell r="AS202">
            <v>0</v>
          </cell>
          <cell r="AT202">
            <v>0</v>
          </cell>
        </row>
        <row r="203">
          <cell r="AK203">
            <v>-234916.83306045775</v>
          </cell>
          <cell r="AL203">
            <v>-926937</v>
          </cell>
          <cell r="AM203">
            <v>-1938600.790000001</v>
          </cell>
          <cell r="AN203">
            <v>-3699504.69</v>
          </cell>
          <cell r="AO203">
            <v>-4549660.0380614251</v>
          </cell>
          <cell r="AP203">
            <v>-6930077.1578887897</v>
          </cell>
          <cell r="AQ203">
            <v>-6621887.1578887897</v>
          </cell>
          <cell r="AS203">
            <v>-7889050.7850375995</v>
          </cell>
          <cell r="AT203">
            <v>-9038901.1352251694</v>
          </cell>
          <cell r="AU203" t="e">
            <v>#DIV/0!</v>
          </cell>
          <cell r="AV203" t="e">
            <v>#DIV/0!</v>
          </cell>
          <cell r="AW203" t="e">
            <v>#DIV/0!</v>
          </cell>
          <cell r="AX203">
            <v>-4.1324247833738648</v>
          </cell>
          <cell r="AY203">
            <v>-3.6648739325792157</v>
          </cell>
          <cell r="AZ203">
            <v>-4.8617415770309398</v>
          </cell>
          <cell r="BA203">
            <v>-4.6455332863455263</v>
          </cell>
          <cell r="BB203" t="e">
            <v>#DIV/0!</v>
          </cell>
        </row>
        <row r="204">
          <cell r="AK204">
            <v>0</v>
          </cell>
          <cell r="AL204">
            <v>0</v>
          </cell>
          <cell r="AM204">
            <v>0</v>
          </cell>
          <cell r="AS204">
            <v>0</v>
          </cell>
          <cell r="AT204">
            <v>0</v>
          </cell>
        </row>
        <row r="205">
          <cell r="AK205">
            <v>234916.83306045775</v>
          </cell>
          <cell r="AL205">
            <v>926937</v>
          </cell>
          <cell r="AM205">
            <v>1938600.790000001</v>
          </cell>
          <cell r="AN205">
            <v>3699504.69</v>
          </cell>
          <cell r="AO205">
            <v>4549660.0380614251</v>
          </cell>
          <cell r="AP205">
            <v>6930077.1578887897</v>
          </cell>
          <cell r="AQ205">
            <v>6621887.1578887897</v>
          </cell>
          <cell r="AS205">
            <v>7889050.7850375995</v>
          </cell>
          <cell r="AT205">
            <v>9038901.1352251694</v>
          </cell>
          <cell r="AU205" t="e">
            <v>#DIV/0!</v>
          </cell>
          <cell r="AV205" t="e">
            <v>#DIV/0!</v>
          </cell>
          <cell r="AW205" t="e">
            <v>#DIV/0!</v>
          </cell>
          <cell r="AX205">
            <v>4.1324247833738648</v>
          </cell>
          <cell r="AY205">
            <v>3.6648739325792157</v>
          </cell>
          <cell r="AZ205">
            <v>4.8617415770309398</v>
          </cell>
          <cell r="BA205">
            <v>4.6455332863455263</v>
          </cell>
          <cell r="BB205" t="e">
            <v>#DIV/0!</v>
          </cell>
        </row>
        <row r="206">
          <cell r="AH206" t="str">
            <v xml:space="preserve"> CREDITO EXTERNO NETO</v>
          </cell>
          <cell r="AK206">
            <v>-281000</v>
          </cell>
          <cell r="AL206">
            <v>119500</v>
          </cell>
          <cell r="AM206">
            <v>223200</v>
          </cell>
          <cell r="AN206">
            <v>1079814</v>
          </cell>
          <cell r="AO206">
            <v>1096414</v>
          </cell>
          <cell r="AP206">
            <v>2657500</v>
          </cell>
          <cell r="AQ206">
            <v>2657500</v>
          </cell>
          <cell r="AS206">
            <v>3116594</v>
          </cell>
          <cell r="AT206">
            <v>1951997.6952539999</v>
          </cell>
          <cell r="AU206" t="e">
            <v>#DIV/0!</v>
          </cell>
          <cell r="AV206" t="e">
            <v>#DIV/0!</v>
          </cell>
          <cell r="AW206" t="e">
            <v>#DIV/0!</v>
          </cell>
          <cell r="AX206">
            <v>1.2061750177248909</v>
          </cell>
          <cell r="AY206">
            <v>0.88319106357384902</v>
          </cell>
          <cell r="AZ206">
            <v>1.864348397081304</v>
          </cell>
          <cell r="BA206">
            <v>1.864348397081304</v>
          </cell>
          <cell r="BB206" t="e">
            <v>#DIV/0!</v>
          </cell>
        </row>
        <row r="207">
          <cell r="AH207" t="str">
            <v xml:space="preserve"> 6.1.1.</v>
          </cell>
          <cell r="AI207" t="str">
            <v xml:space="preserve"> Mediano y Largo Plazo</v>
          </cell>
          <cell r="AK207">
            <v>-281000</v>
          </cell>
          <cell r="AL207">
            <v>119500</v>
          </cell>
          <cell r="AM207">
            <v>223200</v>
          </cell>
          <cell r="AN207">
            <v>1079814</v>
          </cell>
          <cell r="AO207">
            <v>1096414</v>
          </cell>
          <cell r="AP207">
            <v>2657500</v>
          </cell>
          <cell r="AQ207">
            <v>2657500</v>
          </cell>
          <cell r="AS207">
            <v>3116594</v>
          </cell>
          <cell r="AT207">
            <v>1951997.6952539999</v>
          </cell>
          <cell r="AU207" t="e">
            <v>#DIV/0!</v>
          </cell>
          <cell r="AV207" t="e">
            <v>#DIV/0!</v>
          </cell>
          <cell r="AW207" t="e">
            <v>#DIV/0!</v>
          </cell>
          <cell r="AX207">
            <v>1.2061750177248909</v>
          </cell>
          <cell r="AY207">
            <v>0.88319106357384902</v>
          </cell>
          <cell r="AZ207">
            <v>1.864348397081304</v>
          </cell>
          <cell r="BA207">
            <v>1.864348397081304</v>
          </cell>
          <cell r="BB207" t="e">
            <v>#DIV/0!</v>
          </cell>
        </row>
        <row r="208">
          <cell r="AI208" t="str">
            <v xml:space="preserve"> 6.1.1.1.</v>
          </cell>
          <cell r="AJ208" t="str">
            <v xml:space="preserve"> Desembolsos</v>
          </cell>
          <cell r="AK208">
            <v>397000</v>
          </cell>
          <cell r="AL208">
            <v>791500</v>
          </cell>
          <cell r="AM208">
            <v>847900</v>
          </cell>
          <cell r="AN208">
            <v>1819962</v>
          </cell>
          <cell r="AO208">
            <v>1889514</v>
          </cell>
          <cell r="AP208">
            <v>3663300</v>
          </cell>
          <cell r="AQ208">
            <v>3663300</v>
          </cell>
          <cell r="AS208">
            <v>4711114</v>
          </cell>
          <cell r="AT208">
            <v>4094839</v>
          </cell>
          <cell r="AU208" t="e">
            <v>#DIV/0!</v>
          </cell>
          <cell r="AV208" t="e">
            <v>#DIV/0!</v>
          </cell>
          <cell r="AW208" t="e">
            <v>#DIV/0!</v>
          </cell>
          <cell r="AX208">
            <v>2.0329359478656763</v>
          </cell>
          <cell r="AY208">
            <v>1.5220545152631013</v>
          </cell>
          <cell r="AZ208">
            <v>2.5699595420613135</v>
          </cell>
          <cell r="BA208">
            <v>2.5699595420613135</v>
          </cell>
          <cell r="BB208" t="e">
            <v>#DIV/0!</v>
          </cell>
        </row>
        <row r="209">
          <cell r="AI209" t="str">
            <v xml:space="preserve"> 6.1.1.2.</v>
          </cell>
          <cell r="AJ209" t="str">
            <v xml:space="preserve"> Amortizaciones</v>
          </cell>
          <cell r="AK209">
            <v>678000</v>
          </cell>
          <cell r="AL209">
            <v>672000</v>
          </cell>
          <cell r="AM209">
            <v>624700</v>
          </cell>
          <cell r="AN209">
            <v>740148</v>
          </cell>
          <cell r="AO209">
            <v>793100</v>
          </cell>
          <cell r="AP209">
            <v>1005800</v>
          </cell>
          <cell r="AQ209">
            <v>1005800</v>
          </cell>
          <cell r="AS209">
            <v>1594520</v>
          </cell>
          <cell r="AT209">
            <v>2142841.3047460001</v>
          </cell>
          <cell r="AU209" t="e">
            <v>#DIV/0!</v>
          </cell>
          <cell r="AV209" t="e">
            <v>#DIV/0!</v>
          </cell>
          <cell r="AW209" t="e">
            <v>#DIV/0!</v>
          </cell>
          <cell r="AX209">
            <v>0.82676093014078578</v>
          </cell>
          <cell r="AY209">
            <v>0.63886345168925207</v>
          </cell>
          <cell r="AZ209">
            <v>0.70561114498000954</v>
          </cell>
          <cell r="BA209">
            <v>0.70561114498000954</v>
          </cell>
          <cell r="BB209" t="e">
            <v>#DIV/0!</v>
          </cell>
        </row>
        <row r="210">
          <cell r="AH210" t="str">
            <v xml:space="preserve"> 6.1.2.</v>
          </cell>
          <cell r="AI210" t="str">
            <v xml:space="preserve"> Corto Plazo Neto</v>
          </cell>
          <cell r="AK210">
            <v>0</v>
          </cell>
          <cell r="AL210">
            <v>0</v>
          </cell>
          <cell r="AM210">
            <v>0</v>
          </cell>
          <cell r="AS210">
            <v>0</v>
          </cell>
          <cell r="AT210">
            <v>0</v>
          </cell>
          <cell r="AU210" t="e">
            <v>#DIV/0!</v>
          </cell>
          <cell r="AV210" t="e">
            <v>#DIV/0!</v>
          </cell>
          <cell r="AW210" t="e">
            <v>#DIV/0!</v>
          </cell>
          <cell r="BB210" t="e">
            <v>#DIV/0!</v>
          </cell>
        </row>
        <row r="211">
          <cell r="AH211" t="str">
            <v xml:space="preserve"> CREDITO INTERNO NETO</v>
          </cell>
          <cell r="AK211">
            <v>484000</v>
          </cell>
          <cell r="AL211">
            <v>235200</v>
          </cell>
          <cell r="AM211">
            <v>1755400</v>
          </cell>
          <cell r="AN211">
            <v>1790859</v>
          </cell>
          <cell r="AO211">
            <v>3517900</v>
          </cell>
          <cell r="AP211">
            <v>3985000</v>
          </cell>
          <cell r="AQ211">
            <v>3985000</v>
          </cell>
          <cell r="AS211">
            <v>4804244</v>
          </cell>
          <cell r="AT211">
            <v>5272589.5999999996</v>
          </cell>
          <cell r="AU211" t="e">
            <v>#DIV/0!</v>
          </cell>
          <cell r="AV211" t="e">
            <v>#DIV/0!</v>
          </cell>
          <cell r="AW211" t="e">
            <v>#DIV/0!</v>
          </cell>
          <cell r="AX211">
            <v>2.000427282909631</v>
          </cell>
          <cell r="AY211">
            <v>2.8337633800247382</v>
          </cell>
          <cell r="AZ211">
            <v>2.7956456678716823</v>
          </cell>
          <cell r="BA211">
            <v>2.7956456678716823</v>
          </cell>
          <cell r="BB211" t="e">
            <v>#DIV/0!</v>
          </cell>
        </row>
        <row r="212">
          <cell r="AH212" t="str">
            <v xml:space="preserve"> 6.2.1.</v>
          </cell>
          <cell r="AI212" t="str">
            <v xml:space="preserve"> Desembolsos</v>
          </cell>
          <cell r="AK212">
            <v>722000</v>
          </cell>
          <cell r="AL212">
            <v>1633300</v>
          </cell>
          <cell r="AM212">
            <v>2510800</v>
          </cell>
          <cell r="AN212">
            <v>3874081</v>
          </cell>
          <cell r="AO212">
            <v>6918965</v>
          </cell>
          <cell r="AP212">
            <v>7708700</v>
          </cell>
          <cell r="AQ212">
            <v>7708700</v>
          </cell>
          <cell r="AS212">
            <v>11396854</v>
          </cell>
          <cell r="AT212">
            <v>11729855</v>
          </cell>
          <cell r="AU212" t="e">
            <v>#DIV/0!</v>
          </cell>
          <cell r="AV212" t="e">
            <v>#DIV/0!</v>
          </cell>
          <cell r="AW212" t="e">
            <v>#DIV/0!</v>
          </cell>
          <cell r="AX212">
            <v>4.3274302045006481</v>
          </cell>
          <cell r="AY212">
            <v>5.5734130147738323</v>
          </cell>
          <cell r="AZ212">
            <v>5.4079783588262078</v>
          </cell>
          <cell r="BA212">
            <v>5.4079783588262078</v>
          </cell>
          <cell r="BB212" t="e">
            <v>#DIV/0!</v>
          </cell>
        </row>
        <row r="213">
          <cell r="AH213" t="str">
            <v xml:space="preserve"> 6.2.2.</v>
          </cell>
          <cell r="AI213" t="str">
            <v xml:space="preserve"> Amortizaciones</v>
          </cell>
          <cell r="AK213">
            <v>238000</v>
          </cell>
          <cell r="AL213">
            <v>1398100</v>
          </cell>
          <cell r="AM213">
            <v>755400</v>
          </cell>
          <cell r="AN213">
            <v>2083222</v>
          </cell>
          <cell r="AO213">
            <v>3401065</v>
          </cell>
          <cell r="AP213">
            <v>3723700</v>
          </cell>
          <cell r="AQ213">
            <v>3723700</v>
          </cell>
          <cell r="AS213">
            <v>6592610</v>
          </cell>
          <cell r="AT213">
            <v>6457265.4000000004</v>
          </cell>
          <cell r="AU213" t="e">
            <v>#DIV/0!</v>
          </cell>
          <cell r="AV213" t="e">
            <v>#DIV/0!</v>
          </cell>
          <cell r="AW213" t="e">
            <v>#DIV/0!</v>
          </cell>
          <cell r="AX213">
            <v>2.3270029215910171</v>
          </cell>
          <cell r="AY213">
            <v>2.7396496347490937</v>
          </cell>
          <cell r="AZ213">
            <v>2.6123326909545255</v>
          </cell>
          <cell r="BA213">
            <v>2.6123326909545255</v>
          </cell>
          <cell r="BB213" t="e">
            <v>#DIV/0!</v>
          </cell>
        </row>
        <row r="214">
          <cell r="AH214" t="str">
            <v>OTROS RECURSOS</v>
          </cell>
          <cell r="AK214">
            <v>31916.83306045772</v>
          </cell>
          <cell r="AL214">
            <v>572237</v>
          </cell>
          <cell r="AM214">
            <v>-39999.209999999031</v>
          </cell>
          <cell r="AN214">
            <v>828831.69</v>
          </cell>
          <cell r="AO214">
            <v>-64653.96193857491</v>
          </cell>
          <cell r="AP214">
            <v>443883.15788878966</v>
          </cell>
          <cell r="AQ214">
            <v>-20612.842111210339</v>
          </cell>
          <cell r="AS214">
            <v>-31787.214962400496</v>
          </cell>
          <cell r="AT214">
            <v>1814313.8399711698</v>
          </cell>
          <cell r="AU214" t="e">
            <v>#DIV/0!</v>
          </cell>
          <cell r="AV214" t="e">
            <v>#DIV/0!</v>
          </cell>
          <cell r="AW214" t="e">
            <v>#DIV/0!</v>
          </cell>
          <cell r="AX214">
            <v>0.9258224827393432</v>
          </cell>
          <cell r="AY214">
            <v>-5.2080511019371445E-2</v>
          </cell>
          <cell r="AZ214">
            <v>0.31140276722534421</v>
          </cell>
          <cell r="BA214">
            <v>-1.4460778607460015E-2</v>
          </cell>
          <cell r="BB214" t="e">
            <v>#DIV/0!</v>
          </cell>
        </row>
        <row r="215">
          <cell r="AH215" t="str">
            <v xml:space="preserve"> 6.3.1.</v>
          </cell>
          <cell r="AI215" t="str">
            <v>Telefonía</v>
          </cell>
          <cell r="AK215">
            <v>0</v>
          </cell>
          <cell r="AL215">
            <v>0</v>
          </cell>
          <cell r="AM215">
            <v>0</v>
          </cell>
          <cell r="AN215">
            <v>90000</v>
          </cell>
          <cell r="AO215">
            <v>91614</v>
          </cell>
          <cell r="AP215">
            <v>111391</v>
          </cell>
          <cell r="AQ215">
            <v>111391</v>
          </cell>
          <cell r="AS215">
            <v>138701</v>
          </cell>
          <cell r="AT215">
            <v>193889.75599999996</v>
          </cell>
          <cell r="AU215" t="e">
            <v>#DIV/0!</v>
          </cell>
          <cell r="AV215" t="e">
            <v>#DIV/0!</v>
          </cell>
          <cell r="AW215" t="e">
            <v>#DIV/0!</v>
          </cell>
          <cell r="AX215">
            <v>0.10053189863739512</v>
          </cell>
          <cell r="AY215">
            <v>7.3797549190592782E-2</v>
          </cell>
          <cell r="AZ215">
            <v>7.8145487224565768E-2</v>
          </cell>
          <cell r="BA215">
            <v>7.8145487224565768E-2</v>
          </cell>
          <cell r="BB215" t="e">
            <v>#DIV/0!</v>
          </cell>
        </row>
        <row r="216">
          <cell r="AH216" t="str">
            <v xml:space="preserve"> 6.3.2.</v>
          </cell>
          <cell r="AI216" t="str">
            <v>Privatizaciones y concesiones</v>
          </cell>
          <cell r="AK216">
            <v>0</v>
          </cell>
          <cell r="AL216">
            <v>1412500</v>
          </cell>
          <cell r="AM216">
            <v>5900</v>
          </cell>
          <cell r="AN216">
            <v>733300</v>
          </cell>
          <cell r="AO216">
            <v>429765</v>
          </cell>
          <cell r="AP216">
            <v>0</v>
          </cell>
          <cell r="AQ216">
            <v>0</v>
          </cell>
          <cell r="AS216">
            <v>1100379</v>
          </cell>
          <cell r="AT216">
            <v>4027199</v>
          </cell>
          <cell r="AU216" t="e">
            <v>#DIV/0!</v>
          </cell>
          <cell r="AV216" t="e">
            <v>#DIV/0!</v>
          </cell>
          <cell r="AW216" t="e">
            <v>#DIV/0!</v>
          </cell>
          <cell r="AX216">
            <v>0.81911156967557597</v>
          </cell>
          <cell r="AY216">
            <v>0.34618730464661635</v>
          </cell>
          <cell r="AZ216">
            <v>0</v>
          </cell>
          <cell r="BA216">
            <v>0</v>
          </cell>
          <cell r="BB216" t="e">
            <v>#DIV/0!</v>
          </cell>
        </row>
        <row r="217">
          <cell r="AH217" t="str">
            <v xml:space="preserve"> 6.3.3.</v>
          </cell>
          <cell r="AI217" t="str">
            <v>Fondo Comunicaciones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S217">
            <v>0</v>
          </cell>
          <cell r="AT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H218" t="str">
            <v xml:space="preserve"> 6.3.4.</v>
          </cell>
          <cell r="AI218" t="str">
            <v>Faltante</v>
          </cell>
          <cell r="AK218">
            <v>0</v>
          </cell>
          <cell r="AL218">
            <v>0</v>
          </cell>
          <cell r="AM218">
            <v>0</v>
          </cell>
          <cell r="AN218">
            <v>76882.689999999944</v>
          </cell>
          <cell r="AO218">
            <v>-73746.96193857491</v>
          </cell>
          <cell r="AP218">
            <v>176186.15788878966</v>
          </cell>
          <cell r="AQ218">
            <v>-132003.84211121034</v>
          </cell>
          <cell r="AS218">
            <v>-2662266.2149624005</v>
          </cell>
          <cell r="AT218">
            <v>-1693197.9160288302</v>
          </cell>
          <cell r="AX218">
            <v>8.5879586645002948E-2</v>
          </cell>
          <cell r="AY218">
            <v>-5.9405167892666581E-2</v>
          </cell>
          <cell r="AZ218">
            <v>0.12360202485338796</v>
          </cell>
          <cell r="BA218">
            <v>-9.2606265832025775E-2</v>
          </cell>
        </row>
        <row r="219">
          <cell r="AH219" t="str">
            <v xml:space="preserve"> 6.3.5</v>
          </cell>
          <cell r="AI219" t="str">
            <v>Otros</v>
          </cell>
          <cell r="AK219">
            <v>31916.83306045772</v>
          </cell>
          <cell r="AL219">
            <v>-840263</v>
          </cell>
          <cell r="AM219">
            <v>-45899.209999999031</v>
          </cell>
          <cell r="AN219">
            <v>-71351</v>
          </cell>
          <cell r="AO219">
            <v>-512286</v>
          </cell>
          <cell r="AP219">
            <v>156306</v>
          </cell>
          <cell r="AS219">
            <v>1391399</v>
          </cell>
          <cell r="AT219">
            <v>-713577</v>
          </cell>
          <cell r="AU219" t="e">
            <v>#DIV/0!</v>
          </cell>
          <cell r="AV219" t="e">
            <v>#DIV/0!</v>
          </cell>
          <cell r="AW219" t="e">
            <v>#DIV/0!</v>
          </cell>
          <cell r="AX219">
            <v>-7.9700572218630875E-2</v>
          </cell>
          <cell r="AY219">
            <v>-0.41266019696391404</v>
          </cell>
          <cell r="AZ219">
            <v>0.10965525514739051</v>
          </cell>
          <cell r="BA219">
            <v>0</v>
          </cell>
          <cell r="BB219" t="e">
            <v>#DIV/0!</v>
          </cell>
        </row>
        <row r="220">
          <cell r="AK220">
            <v>-3.1603309591671266E-3</v>
          </cell>
          <cell r="AL220">
            <v>-1.3754837899641425E-2</v>
          </cell>
          <cell r="AM220">
            <v>-2.4031833418032847E-2</v>
          </cell>
          <cell r="AN220">
            <v>-3.7022883204810376E-2</v>
          </cell>
          <cell r="AO220">
            <v>-3.4649302703906509E-2</v>
          </cell>
          <cell r="AP220">
            <v>-4.6364839827392555E-2</v>
          </cell>
          <cell r="AQ220">
            <v>-4.4202756920538419E-2</v>
          </cell>
          <cell r="AS220">
            <v>-4.9717682516542537E-2</v>
          </cell>
          <cell r="AT220">
            <v>-4.957349150115721E-2</v>
          </cell>
        </row>
        <row r="221">
          <cell r="AK221">
            <v>43898166</v>
          </cell>
          <cell r="AL221">
            <v>57982290</v>
          </cell>
          <cell r="AM221">
            <v>73510862</v>
          </cell>
          <cell r="AN221">
            <v>89523824</v>
          </cell>
          <cell r="AO221">
            <v>124142334</v>
          </cell>
          <cell r="AP221">
            <v>142543100</v>
          </cell>
          <cell r="AQ221">
            <v>142543100</v>
          </cell>
          <cell r="AS221">
            <v>153461980</v>
          </cell>
          <cell r="AT221">
            <v>176224560</v>
          </cell>
        </row>
        <row r="223">
          <cell r="AK223">
            <v>36504.734179629631</v>
          </cell>
        </row>
      </sheetData>
      <sheetData sheetId="2" refreshError="1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</sheetNames>
    <sheetDataSet>
      <sheetData sheetId="0" refreshError="1">
        <row r="3">
          <cell r="L3" t="str">
            <v>Cuadro No. 1b</v>
          </cell>
        </row>
        <row r="4">
          <cell r="L4" t="str">
            <v>DETALLE DE OTROS RECURSOS DE CAPITAL 1999</v>
          </cell>
        </row>
        <row r="5">
          <cell r="L5" t="str">
            <v>Miles de millones de pesos</v>
          </cell>
        </row>
        <row r="8">
          <cell r="M8" t="str">
            <v>INGRESOS</v>
          </cell>
          <cell r="N8" t="str">
            <v>INGRESOS</v>
          </cell>
          <cell r="O8" t="str">
            <v>TOTAL</v>
          </cell>
        </row>
        <row r="9">
          <cell r="M9" t="str">
            <v>NACION</v>
          </cell>
          <cell r="N9" t="str">
            <v>PROPIOS</v>
          </cell>
        </row>
        <row r="10">
          <cell r="M10" t="str">
            <v>(1)</v>
          </cell>
          <cell r="N10" t="str">
            <v>(2)</v>
          </cell>
          <cell r="O10" t="str">
            <v>(3)=(1+2)</v>
          </cell>
        </row>
        <row r="12">
          <cell r="L12" t="str">
            <v>RECUPERACION DE CARTERA</v>
          </cell>
          <cell r="M12">
            <v>214.023</v>
          </cell>
          <cell r="N12">
            <v>4.1718000000000002</v>
          </cell>
          <cell r="O12">
            <v>218.19479999999999</v>
          </cell>
        </row>
        <row r="13">
          <cell r="L13" t="str">
            <v>RENDIMIENTOS FINANCIEROS</v>
          </cell>
          <cell r="M13">
            <v>179.5</v>
          </cell>
          <cell r="N13">
            <v>304.98999335500002</v>
          </cell>
          <cell r="O13">
            <v>484.48999335500002</v>
          </cell>
        </row>
        <row r="14">
          <cell r="L14" t="str">
            <v>DONACIONES</v>
          </cell>
          <cell r="M14">
            <v>2.27</v>
          </cell>
          <cell r="N14">
            <v>19.017399999999999</v>
          </cell>
          <cell r="O14">
            <v>21.287399999999998</v>
          </cell>
        </row>
        <row r="15">
          <cell r="L15" t="str">
            <v>DIFERENCIAL CAMBIARIO</v>
          </cell>
          <cell r="N15">
            <v>0.79829651400000001</v>
          </cell>
          <cell r="O15">
            <v>0.79829651400000001</v>
          </cell>
        </row>
        <row r="16">
          <cell r="L16" t="str">
            <v>ENAJENACION DE ACTIVOS</v>
          </cell>
          <cell r="M16">
            <v>2162.6</v>
          </cell>
          <cell r="N16">
            <v>10.184663788</v>
          </cell>
          <cell r="O16">
            <v>2172.7846637879998</v>
          </cell>
        </row>
        <row r="17">
          <cell r="L17" t="str">
            <v>REINTEGROS Y OTROS RECURSOS NO APROPIADOS</v>
          </cell>
          <cell r="M17">
            <v>190</v>
          </cell>
          <cell r="O17">
            <v>190</v>
          </cell>
        </row>
        <row r="18">
          <cell r="L18" t="str">
            <v xml:space="preserve">SUPERAVIT </v>
          </cell>
          <cell r="M18">
            <v>335.01</v>
          </cell>
          <cell r="N18">
            <v>0.52547999999999995</v>
          </cell>
          <cell r="O18">
            <v>335.53548000000001</v>
          </cell>
        </row>
        <row r="19">
          <cell r="L19" t="str">
            <v xml:space="preserve">EXCEDENTES FINANCIEROS ENTIDADES DESCENTRALIZADAS </v>
          </cell>
          <cell r="M19">
            <v>1063.3</v>
          </cell>
          <cell r="O19">
            <v>1063.3</v>
          </cell>
        </row>
        <row r="20">
          <cell r="L20" t="str">
            <v>OTROS RECURSOS DEL BALANCE</v>
          </cell>
          <cell r="N20">
            <v>158.78009</v>
          </cell>
          <cell r="O20">
            <v>158.78009</v>
          </cell>
        </row>
        <row r="22">
          <cell r="L22" t="str">
            <v>TOTAL</v>
          </cell>
          <cell r="M22">
            <v>4146.7030000000004</v>
          </cell>
          <cell r="N22">
            <v>498.46772365700008</v>
          </cell>
          <cell r="O22">
            <v>4645.1707236570001</v>
          </cell>
        </row>
      </sheetData>
      <sheetData sheetId="1" refreshError="1">
        <row r="3">
          <cell r="B3" t="str">
            <v>Cuadro No. 1a</v>
          </cell>
        </row>
        <row r="4">
          <cell r="B4" t="str">
            <v>COMPOSICION INGRESOS CORRIENTES 1999</v>
          </cell>
        </row>
        <row r="5">
          <cell r="B5" t="str">
            <v>RECURSOS NACION</v>
          </cell>
        </row>
        <row r="6">
          <cell r="B6" t="str">
            <v>Miles de millones de pesos</v>
          </cell>
        </row>
        <row r="9">
          <cell r="C9" t="str">
            <v>CONCEPTO</v>
          </cell>
          <cell r="E9" t="str">
            <v>VALOR</v>
          </cell>
        </row>
        <row r="12">
          <cell r="B12" t="str">
            <v xml:space="preserve">  TOTAL INGRESOS CORRIENTES</v>
          </cell>
          <cell r="E12">
            <v>17813.984</v>
          </cell>
        </row>
        <row r="14">
          <cell r="B14" t="str">
            <v>1.1.  INGRESOS TRIBUTARIOS</v>
          </cell>
          <cell r="E14">
            <v>17369.627000000462</v>
          </cell>
        </row>
        <row r="16">
          <cell r="B16" t="str">
            <v xml:space="preserve">        1.1.1. IMPUESTOS DIRECTOS</v>
          </cell>
          <cell r="E16">
            <v>6285.366</v>
          </cell>
        </row>
        <row r="17">
          <cell r="D17" t="str">
            <v>IMPUESTO SOBRE LA RENTA Y COMPLEMENTARIOS</v>
          </cell>
          <cell r="E17">
            <v>6285.366</v>
          </cell>
        </row>
        <row r="19">
          <cell r="B19" t="str">
            <v xml:space="preserve">        1.1.2. IMPUESTOS INDIRECTOS</v>
          </cell>
          <cell r="E19">
            <v>11084.261000000462</v>
          </cell>
        </row>
        <row r="20">
          <cell r="D20" t="str">
            <v>IMPUESTOS SOBRE ADUANAS Y RECARGOS</v>
          </cell>
          <cell r="E20">
            <v>1646.4300000004641</v>
          </cell>
        </row>
        <row r="21">
          <cell r="D21" t="str">
            <v>IMPUESTO A LAS VENTAS</v>
          </cell>
          <cell r="E21">
            <v>8117.9189999999999</v>
          </cell>
        </row>
        <row r="22">
          <cell r="D22" t="str">
            <v>INTERNAS</v>
          </cell>
          <cell r="E22">
            <v>5452.433</v>
          </cell>
        </row>
        <row r="23">
          <cell r="D23" t="str">
            <v>EXTERNAS</v>
          </cell>
          <cell r="E23">
            <v>2665.4859999999999</v>
          </cell>
        </row>
        <row r="24">
          <cell r="D24" t="str">
            <v>IMPUESTO A LA GASOLINA Y ACPM</v>
          </cell>
          <cell r="E24">
            <v>917.32399999999996</v>
          </cell>
        </row>
        <row r="25">
          <cell r="D25" t="str">
            <v>IMPUESTO DE TIMBRE NACIONAL</v>
          </cell>
          <cell r="E25">
            <v>371.608</v>
          </cell>
        </row>
        <row r="26">
          <cell r="D26" t="str">
            <v>IMPUESTO DE TIMBRE NACIONAL SOBRE SALIDAS AL EXT.</v>
          </cell>
          <cell r="E26">
            <v>27.666</v>
          </cell>
        </row>
        <row r="27">
          <cell r="D27" t="str">
            <v>IMPUESTO AL ORO Y AL PLATINO</v>
          </cell>
          <cell r="E27">
            <v>3.3140000000000001</v>
          </cell>
        </row>
        <row r="29">
          <cell r="B29" t="str">
            <v>1.2</v>
          </cell>
          <cell r="C29" t="str">
            <v>INGRESOS NO TRIBUTARIOS</v>
          </cell>
          <cell r="E29">
            <v>444.35699999953806</v>
          </cell>
        </row>
        <row r="31">
          <cell r="C31" t="str">
            <v>1.2.1.</v>
          </cell>
          <cell r="D31" t="str">
            <v>TASAS Y MULTAS</v>
          </cell>
          <cell r="E31">
            <v>444.35699999953806</v>
          </cell>
        </row>
        <row r="32">
          <cell r="D32" t="str">
            <v>OTRAS TASAS, MULTAS Y CONTRIBUCIONES NO ESPECIFICADAS</v>
          </cell>
          <cell r="E32">
            <v>60.326000000000001</v>
          </cell>
        </row>
        <row r="33">
          <cell r="D33" t="str">
            <v>CONTRIBUCION ESPECIAL POR EXPLOTACION O EXPORTACION</v>
          </cell>
        </row>
        <row r="34">
          <cell r="D34" t="str">
            <v>DE PETROLEO CRUDO, GAS LIBRE, CARBON Y FERRONIQUEL</v>
          </cell>
          <cell r="E34">
            <v>34.844999999538061</v>
          </cell>
        </row>
        <row r="35">
          <cell r="D35" t="str">
            <v>FONDO DE RECURSOS DEL SUPERAVIT DE LA NACION</v>
          </cell>
          <cell r="E35">
            <v>151.52000000000001</v>
          </cell>
        </row>
        <row r="36">
          <cell r="D36" t="str">
            <v>CONCESION SOCIEDADES PORTUARIAS</v>
          </cell>
          <cell r="E36">
            <v>17.763999999999999</v>
          </cell>
        </row>
        <row r="37">
          <cell r="D37" t="str">
            <v xml:space="preserve"> CONCESION LARGA DISTANCIA</v>
          </cell>
          <cell r="E37">
            <v>179.90199999999999</v>
          </cell>
        </row>
        <row r="50">
          <cell r="B50" t="str">
            <v>Cuadro No. 1c</v>
          </cell>
        </row>
        <row r="51">
          <cell r="B51" t="str">
            <v>COMPOSICION DE LAS RENTAS PARAFISCALES Y LOS FINDOS ESPECIALES 1999</v>
          </cell>
        </row>
        <row r="52">
          <cell r="B52" t="str">
            <v>(Miles de millones de pesos)</v>
          </cell>
        </row>
        <row r="55">
          <cell r="C55" t="str">
            <v>CONCEPTO</v>
          </cell>
          <cell r="E55" t="str">
            <v>VALOR</v>
          </cell>
        </row>
        <row r="57">
          <cell r="B57">
            <v>3</v>
          </cell>
          <cell r="C57" t="str">
            <v>RENTAS PARAFISCALES</v>
          </cell>
          <cell r="E57">
            <v>495.72143714800001</v>
          </cell>
        </row>
        <row r="58">
          <cell r="D58" t="str">
            <v>FONDO DE PRESTACIONES SOCIALES DEL MAGISTERIO</v>
          </cell>
          <cell r="E58">
            <v>495.72143714800001</v>
          </cell>
        </row>
        <row r="60">
          <cell r="B60">
            <v>4</v>
          </cell>
          <cell r="C60" t="str">
            <v>FONDOS ESPECIALES</v>
          </cell>
          <cell r="E60">
            <v>2306.8786946720002</v>
          </cell>
        </row>
        <row r="61">
          <cell r="D61" t="str">
            <v>CONTRIB. ENTIDADES FISCALIZADAS POR LA CONTRALORIA</v>
          </cell>
          <cell r="E61">
            <v>121.624162707</v>
          </cell>
        </row>
        <row r="62">
          <cell r="D62" t="str">
            <v>CONTRIB. SUPERINTENDENCIA DEL SUBSIDIO FAMILIAR</v>
          </cell>
          <cell r="E62">
            <v>4.0627209999999998</v>
          </cell>
        </row>
        <row r="63">
          <cell r="D63" t="str">
            <v>CONTRIBUCIONES SUPERBANCARIA</v>
          </cell>
          <cell r="E63">
            <v>53.962781024000002</v>
          </cell>
        </row>
        <row r="64">
          <cell r="D64" t="str">
            <v>SUPERINTENDENCIA INDUSTRIA Y COMERCIO</v>
          </cell>
          <cell r="E64">
            <v>11.383514219</v>
          </cell>
        </row>
        <row r="65">
          <cell r="D65" t="str">
            <v>SUPERINTENDENCIA NACIONAL DE VALORES</v>
          </cell>
          <cell r="E65">
            <v>1.8920870000000001</v>
          </cell>
        </row>
        <row r="66">
          <cell r="D66" t="str">
            <v>CONTRIB. ENTIDADES CONTROLADAS POR SUPERPUERTOS</v>
          </cell>
          <cell r="E66">
            <v>19.847386159999999</v>
          </cell>
        </row>
        <row r="67">
          <cell r="D67" t="str">
            <v>CONTRIBUCION PARA LA DESCENTRALIZACIÓN</v>
          </cell>
          <cell r="E67">
            <v>206.59715109500002</v>
          </cell>
        </row>
        <row r="68">
          <cell r="D68" t="str">
            <v>FINANCIACION SECTOR JUSTICIA</v>
          </cell>
          <cell r="E68">
            <v>101.174956967</v>
          </cell>
        </row>
        <row r="69">
          <cell r="D69" t="str">
            <v>FONDO DE DEFENSA NACIONAL</v>
          </cell>
          <cell r="E69">
            <v>20.97</v>
          </cell>
        </row>
        <row r="70">
          <cell r="D70" t="str">
            <v>FONDO DE ESTUPEFACIENTES-MIN SALUD</v>
          </cell>
          <cell r="E70">
            <v>3.1355578780000002</v>
          </cell>
        </row>
        <row r="71">
          <cell r="D71" t="str">
            <v xml:space="preserve">FONDOS INTERNOS DEL MINISTERIO DE DEFENSA </v>
          </cell>
          <cell r="E71">
            <v>95.972661884999994</v>
          </cell>
        </row>
        <row r="72">
          <cell r="D72" t="str">
            <v xml:space="preserve">FONDOS INTERNOS DE LA POLICIA </v>
          </cell>
          <cell r="E72">
            <v>39.214421839000003</v>
          </cell>
        </row>
        <row r="73">
          <cell r="D73" t="str">
            <v>FONDO ROTATORIO MINISTERIO DE MINAS Y ENERGIA</v>
          </cell>
          <cell r="E73">
            <v>0.91249999999999998</v>
          </cell>
        </row>
        <row r="74">
          <cell r="D74" t="str">
            <v>FONDO NACIONAL DE REGALIAS</v>
          </cell>
          <cell r="E74">
            <v>523.853985201</v>
          </cell>
        </row>
        <row r="75">
          <cell r="D75" t="str">
            <v>ESCUELAS INDUSTRIALES E INSTITUTOS TECNICOS</v>
          </cell>
          <cell r="E75">
            <v>44.205705342000002</v>
          </cell>
        </row>
        <row r="76">
          <cell r="D76" t="str">
            <v>FONDO DE SOLIDARIDAD Y GARANTIA DEL SECTOR SALUD</v>
          </cell>
          <cell r="E76">
            <v>565.16685100000007</v>
          </cell>
        </row>
        <row r="77">
          <cell r="D77" t="str">
            <v>FONDO DE SOLIDARIDAD PENSIONAL</v>
          </cell>
          <cell r="E77">
            <v>150.3399</v>
          </cell>
        </row>
        <row r="78">
          <cell r="D78" t="str">
            <v>COMISION DE REGULACION DE TELECOMUNICACIONES</v>
          </cell>
          <cell r="E78">
            <v>4.8886301080000001</v>
          </cell>
        </row>
        <row r="79">
          <cell r="D79" t="str">
            <v>COMISION DE REGULACION DE ENERGIA Y GAS</v>
          </cell>
          <cell r="E79">
            <v>4.2288485199999997</v>
          </cell>
        </row>
        <row r="80">
          <cell r="D80" t="str">
            <v>COMISION DE REGULACION DE AGUA POTABLE</v>
          </cell>
          <cell r="E80">
            <v>3.189125642</v>
          </cell>
        </row>
        <row r="81">
          <cell r="D81" t="str">
            <v>FONDO DE RIESGOS PROFESIONALES ( ART. 87 DTO 1295 DE 1994 )</v>
          </cell>
          <cell r="E81">
            <v>7.032</v>
          </cell>
        </row>
        <row r="82">
          <cell r="D82" t="str">
            <v>INSTITUTO DE ESTUDIOS DEL MINISTERIO PUBLICO</v>
          </cell>
          <cell r="E82">
            <v>0.86231804400000001</v>
          </cell>
        </row>
        <row r="83">
          <cell r="D83" t="str">
            <v>FONDO BIENESTAR DE LA CONTRALORIA</v>
          </cell>
          <cell r="E83">
            <v>2.4324832540000001</v>
          </cell>
        </row>
        <row r="84">
          <cell r="D84" t="str">
            <v>FONDO SALUD FUERZAS MILITARES</v>
          </cell>
          <cell r="E84">
            <v>124.08699589999999</v>
          </cell>
        </row>
        <row r="85">
          <cell r="D85" t="str">
            <v>FONDO SALUD POLICIA</v>
          </cell>
          <cell r="E85">
            <v>139.621849887</v>
          </cell>
        </row>
        <row r="86">
          <cell r="D86" t="str">
            <v>FONDO DE COMPENSACIÓN AMBIENTAL</v>
          </cell>
          <cell r="E86">
            <v>18.425099999999997</v>
          </cell>
        </row>
        <row r="87">
          <cell r="D87" t="str">
            <v>PENSIONES EPSA-CVC</v>
          </cell>
          <cell r="E87">
            <v>10.965</v>
          </cell>
        </row>
        <row r="88">
          <cell r="D88" t="str">
            <v>FONDO DE SEGURIDAD Y CONVIVENCIA CIUDADANA</v>
          </cell>
          <cell r="E88">
            <v>26.83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SF"/>
      <sheetName val="Seguim. SSF"/>
      <sheetName val="Seguimiento SSF"/>
      <sheetName val="Formato Largo"/>
      <sheetName val="Resumen OPEF"/>
      <sheetName val="Reporte OPEF"/>
      <sheetName val="Resumen MES OPEF"/>
      <sheetName val="Confis Marzo 7-97"/>
      <sheetName val="Reclasificación"/>
      <sheetName val="Historia desembolsos"/>
      <sheetName val="Contingencias 1997"/>
      <sheetName val="Formato FMI"/>
      <sheetName val="Elasticidad"/>
      <sheetName val="Que pasaría si...."/>
    </sheetNames>
    <sheetDataSet>
      <sheetData sheetId="0" refreshError="1">
        <row r="1">
          <cell r="AE1">
            <v>1183.4304445100188</v>
          </cell>
          <cell r="AF1">
            <v>2737.1786575030073</v>
          </cell>
        </row>
        <row r="6">
          <cell r="L6" t="str">
            <v>TESORERIA</v>
          </cell>
          <cell r="M6" t="str">
            <v>RESTO</v>
          </cell>
          <cell r="N6" t="str">
            <v>TOTAL</v>
          </cell>
          <cell r="Q6" t="str">
            <v>Observ.</v>
          </cell>
          <cell r="R6" t="str">
            <v>Observ.</v>
          </cell>
          <cell r="S6" t="str">
            <v>Observ.</v>
          </cell>
          <cell r="T6" t="str">
            <v>Observ.</v>
          </cell>
          <cell r="U6" t="str">
            <v>Observ.</v>
          </cell>
          <cell r="V6" t="str">
            <v>Observ.</v>
          </cell>
          <cell r="W6" t="str">
            <v>Observ.</v>
          </cell>
          <cell r="X6" t="str">
            <v>Observ.</v>
          </cell>
          <cell r="Y6" t="str">
            <v>Observ.</v>
          </cell>
          <cell r="Z6" t="str">
            <v>Observ.</v>
          </cell>
          <cell r="AA6" t="str">
            <v xml:space="preserve">Total </v>
          </cell>
          <cell r="AB6" t="str">
            <v>% PIB</v>
          </cell>
          <cell r="AC6" t="str">
            <v>% PIB</v>
          </cell>
          <cell r="AD6" t="str">
            <v>% PIB</v>
          </cell>
          <cell r="AE6" t="str">
            <v>Progr.</v>
          </cell>
          <cell r="AF6" t="str">
            <v>Progr.</v>
          </cell>
          <cell r="AG6" t="str">
            <v>Progr.</v>
          </cell>
          <cell r="AH6" t="str">
            <v>Progr.</v>
          </cell>
          <cell r="AI6" t="str">
            <v>Progr.</v>
          </cell>
          <cell r="AJ6" t="str">
            <v>Progr.</v>
          </cell>
          <cell r="AK6" t="str">
            <v>Progr.</v>
          </cell>
          <cell r="AL6" t="str">
            <v>Progr.</v>
          </cell>
          <cell r="AM6" t="str">
            <v>Progr.</v>
          </cell>
          <cell r="AN6" t="str">
            <v>Progr.</v>
          </cell>
          <cell r="AO6" t="str">
            <v>Progr.</v>
          </cell>
          <cell r="AP6" t="str">
            <v>Observ.-Prog.</v>
          </cell>
          <cell r="AQ6" t="str">
            <v>Observ.-Prog.</v>
          </cell>
          <cell r="AR6" t="str">
            <v>Observ.-Prog.</v>
          </cell>
          <cell r="AS6" t="str">
            <v>Observ.-Prog.</v>
          </cell>
          <cell r="AT6" t="str">
            <v>Observ.-Prog.</v>
          </cell>
          <cell r="AU6" t="str">
            <v>Observ.-Prog.</v>
          </cell>
          <cell r="AV6" t="str">
            <v>Observ-Prog</v>
          </cell>
          <cell r="AW6" t="str">
            <v>Observ-Prog</v>
          </cell>
          <cell r="AX6" t="str">
            <v>Observ-Prog</v>
          </cell>
          <cell r="AY6" t="str">
            <v>Observ.</v>
          </cell>
          <cell r="AZ6" t="str">
            <v>Observ.</v>
          </cell>
          <cell r="BA6" t="str">
            <v>Observ.</v>
          </cell>
          <cell r="BB6" t="str">
            <v>Observ.</v>
          </cell>
          <cell r="BC6" t="str">
            <v>Observ.</v>
          </cell>
          <cell r="BD6" t="str">
            <v>Observ.</v>
          </cell>
          <cell r="BE6" t="str">
            <v>Observ.</v>
          </cell>
          <cell r="BF6" t="str">
            <v>Observ.</v>
          </cell>
          <cell r="BG6" t="str">
            <v>Observ.</v>
          </cell>
          <cell r="BH6" t="str">
            <v>Progr.</v>
          </cell>
          <cell r="BI6" t="str">
            <v>Progr.</v>
          </cell>
          <cell r="BJ6" t="str">
            <v>Progr.</v>
          </cell>
          <cell r="BK6" t="str">
            <v>Progr.</v>
          </cell>
          <cell r="BL6" t="str">
            <v>Progr.</v>
          </cell>
          <cell r="BM6" t="str">
            <v>Progr.</v>
          </cell>
          <cell r="BN6" t="str">
            <v>Progr.</v>
          </cell>
          <cell r="BO6" t="str">
            <v>Progr.</v>
          </cell>
          <cell r="BP6" t="str">
            <v>Progr.</v>
          </cell>
          <cell r="BQ6" t="str">
            <v>Observ-Progr</v>
          </cell>
          <cell r="BR6" t="str">
            <v>Observ-Progr</v>
          </cell>
          <cell r="BS6" t="str">
            <v>Observ-Progr</v>
          </cell>
          <cell r="BT6" t="str">
            <v>Observ-Progr</v>
          </cell>
          <cell r="BU6" t="str">
            <v>Observ-Progr</v>
          </cell>
          <cell r="BV6" t="str">
            <v>Observ-Progr</v>
          </cell>
          <cell r="BW6" t="str">
            <v>Observ-Progr</v>
          </cell>
          <cell r="BX6" t="str">
            <v>Observ-Progr</v>
          </cell>
          <cell r="BY6" t="str">
            <v>Observ-Progr</v>
          </cell>
          <cell r="BZ6" t="str">
            <v>Observ.</v>
          </cell>
          <cell r="CA6" t="str">
            <v>Observ.</v>
          </cell>
          <cell r="CB6" t="str">
            <v>Observ.</v>
          </cell>
          <cell r="CC6" t="str">
            <v>Observ.</v>
          </cell>
          <cell r="CD6" t="str">
            <v>Observ.</v>
          </cell>
          <cell r="CE6" t="str">
            <v>Diferencias</v>
          </cell>
          <cell r="CF6" t="str">
            <v>Variación</v>
          </cell>
        </row>
        <row r="7">
          <cell r="L7" t="str">
            <v>CSF</v>
          </cell>
          <cell r="M7" t="str">
            <v>SSF</v>
          </cell>
          <cell r="N7" t="str">
            <v>CSF+SSF</v>
          </cell>
          <cell r="Q7">
            <v>35490</v>
          </cell>
          <cell r="R7">
            <v>35521</v>
          </cell>
          <cell r="S7">
            <v>35551</v>
          </cell>
          <cell r="T7">
            <v>35582</v>
          </cell>
          <cell r="U7">
            <v>35612</v>
          </cell>
          <cell r="V7">
            <v>35643</v>
          </cell>
          <cell r="W7">
            <v>35674</v>
          </cell>
          <cell r="X7">
            <v>35704</v>
          </cell>
          <cell r="Y7">
            <v>35735</v>
          </cell>
          <cell r="Z7">
            <v>35765</v>
          </cell>
          <cell r="AA7">
            <v>1997</v>
          </cell>
          <cell r="AB7" t="str">
            <v>CSF</v>
          </cell>
          <cell r="AC7" t="str">
            <v>SSF</v>
          </cell>
          <cell r="AD7" t="str">
            <v>CSF+SSF</v>
          </cell>
          <cell r="AE7" t="str">
            <v>Ene</v>
          </cell>
          <cell r="AF7" t="str">
            <v>Feb</v>
          </cell>
          <cell r="AG7" t="str">
            <v>Mar</v>
          </cell>
          <cell r="AH7" t="str">
            <v>Abr</v>
          </cell>
          <cell r="AI7" t="str">
            <v>May</v>
          </cell>
          <cell r="AJ7" t="str">
            <v>Jun</v>
          </cell>
          <cell r="AK7" t="str">
            <v>Jul</v>
          </cell>
          <cell r="AL7" t="str">
            <v>Ago</v>
          </cell>
          <cell r="AM7" t="str">
            <v>Sep</v>
          </cell>
          <cell r="AN7" t="str">
            <v>Oct</v>
          </cell>
          <cell r="AO7" t="str">
            <v>Nov</v>
          </cell>
          <cell r="AP7" t="str">
            <v>Enero</v>
          </cell>
          <cell r="AQ7" t="str">
            <v>Febrero</v>
          </cell>
          <cell r="AR7" t="str">
            <v>Marzo</v>
          </cell>
          <cell r="AS7" t="str">
            <v>Abril</v>
          </cell>
          <cell r="AT7" t="str">
            <v>Mayo</v>
          </cell>
          <cell r="AU7" t="str">
            <v>Junio</v>
          </cell>
          <cell r="AV7" t="str">
            <v>Julio</v>
          </cell>
          <cell r="AW7" t="str">
            <v>Agosto</v>
          </cell>
          <cell r="AX7" t="str">
            <v>Septiembre</v>
          </cell>
          <cell r="AY7" t="str">
            <v>Ene-Feb</v>
          </cell>
          <cell r="AZ7" t="str">
            <v>Ene-Mar</v>
          </cell>
          <cell r="BA7" t="str">
            <v>Ene-Abr</v>
          </cell>
          <cell r="BB7" t="str">
            <v>Ene-May</v>
          </cell>
          <cell r="BC7" t="str">
            <v>Ene-Jun</v>
          </cell>
          <cell r="BD7" t="str">
            <v>Ene-Jul</v>
          </cell>
          <cell r="BE7" t="str">
            <v>Ene-Agos</v>
          </cell>
          <cell r="BF7" t="str">
            <v>Ene-Sep</v>
          </cell>
          <cell r="BG7" t="str">
            <v>Ene-Oct</v>
          </cell>
          <cell r="BH7" t="str">
            <v>Ene-Feb</v>
          </cell>
          <cell r="BI7" t="str">
            <v>Ene-Mar</v>
          </cell>
          <cell r="BJ7" t="str">
            <v>Ene-Abr</v>
          </cell>
          <cell r="BK7" t="str">
            <v>Ene-May</v>
          </cell>
          <cell r="BL7" t="str">
            <v>Ene-Jun</v>
          </cell>
          <cell r="BM7" t="str">
            <v>Ene-Jul</v>
          </cell>
          <cell r="BN7" t="str">
            <v>Ene-Agos</v>
          </cell>
          <cell r="BO7" t="str">
            <v>Ene-Sep</v>
          </cell>
          <cell r="BP7" t="str">
            <v>Ene-Oct</v>
          </cell>
          <cell r="BQ7" t="str">
            <v>Ene-Feb</v>
          </cell>
          <cell r="BR7" t="str">
            <v>Ene-Mar</v>
          </cell>
          <cell r="BS7" t="str">
            <v>Ene-Abr</v>
          </cell>
          <cell r="BT7" t="str">
            <v>Ene-May</v>
          </cell>
          <cell r="BU7" t="str">
            <v>Ene-Jun</v>
          </cell>
          <cell r="BV7" t="str">
            <v>Ene-Jul</v>
          </cell>
          <cell r="BW7" t="str">
            <v>Ene-Agos</v>
          </cell>
          <cell r="BX7" t="str">
            <v>Ene-Sep</v>
          </cell>
          <cell r="BY7" t="str">
            <v>Ene-Sep</v>
          </cell>
          <cell r="BZ7">
            <v>35065</v>
          </cell>
          <cell r="CA7">
            <v>35096</v>
          </cell>
          <cell r="CB7">
            <v>35125</v>
          </cell>
          <cell r="CC7" t="str">
            <v>Ene-Mar 97</v>
          </cell>
          <cell r="CD7" t="str">
            <v>Ene-Mar 96</v>
          </cell>
          <cell r="CE7" t="str">
            <v>Acumulados</v>
          </cell>
          <cell r="CF7" t="str">
            <v>%</v>
          </cell>
        </row>
        <row r="8">
          <cell r="L8">
            <v>14557.600269024355</v>
          </cell>
          <cell r="M8">
            <v>8.8000000000000007</v>
          </cell>
          <cell r="N8">
            <v>14566.400269024356</v>
          </cell>
          <cell r="Q8">
            <v>1117.3881319197103</v>
          </cell>
          <cell r="R8">
            <v>1138.0803272712687</v>
          </cell>
          <cell r="S8">
            <v>1179.738892452445</v>
          </cell>
          <cell r="T8">
            <v>1375.639549804662</v>
          </cell>
          <cell r="U8">
            <v>1498.7542982262826</v>
          </cell>
          <cell r="V8">
            <v>1516.3641834780656</v>
          </cell>
          <cell r="W8">
            <v>1291.9710539185546</v>
          </cell>
          <cell r="X8">
            <v>1380.3897833779629</v>
          </cell>
          <cell r="Y8">
            <v>1091.7683148956307</v>
          </cell>
          <cell r="Z8">
            <v>1511.5768379882973</v>
          </cell>
          <cell r="AA8">
            <v>15168.700840557482</v>
          </cell>
          <cell r="AB8">
            <v>13.527372489443918</v>
          </cell>
          <cell r="AC8">
            <v>8.1772322159718545E-3</v>
          </cell>
          <cell r="AD8">
            <v>13.535549721659891</v>
          </cell>
          <cell r="AE8">
            <v>726.33585039237164</v>
          </cell>
          <cell r="AF8">
            <v>1438.1227019431008</v>
          </cell>
          <cell r="AG8">
            <v>1024.6103000000001</v>
          </cell>
          <cell r="AH8">
            <v>1219.2702560502198</v>
          </cell>
          <cell r="AI8">
            <v>1025.0579905407249</v>
          </cell>
          <cell r="AJ8">
            <v>1318.5125198987557</v>
          </cell>
          <cell r="AK8">
            <v>1386.8531636086091</v>
          </cell>
          <cell r="AL8">
            <v>1364.2976459563383</v>
          </cell>
          <cell r="AM8">
            <v>1147.7798913150875</v>
          </cell>
          <cell r="AN8">
            <v>1361.7922812436839</v>
          </cell>
          <cell r="AO8">
            <v>972.18127346093422</v>
          </cell>
          <cell r="AP8">
            <v>16.457900064195314</v>
          </cell>
          <cell r="AQ8">
            <v>-113.88698517506805</v>
          </cell>
          <cell r="AR8">
            <v>92.777831919710252</v>
          </cell>
          <cell r="AS8">
            <v>-81.189928778951071</v>
          </cell>
          <cell r="AT8">
            <v>154.68090191172018</v>
          </cell>
          <cell r="AU8">
            <v>57.127029905906284</v>
          </cell>
          <cell r="AV8">
            <v>111.90113461767351</v>
          </cell>
          <cell r="AW8">
            <v>152.06653752172724</v>
          </cell>
          <cell r="AX8">
            <v>144.19116260346709</v>
          </cell>
          <cell r="AY8">
            <v>2057.1933626519794</v>
          </cell>
          <cell r="AZ8">
            <v>3166.6159067143199</v>
          </cell>
          <cell r="BA8">
            <v>4301.1716418341994</v>
          </cell>
          <cell r="BB8">
            <v>5477.3676340074853</v>
          </cell>
          <cell r="BC8">
            <v>6848.2653596374657</v>
          </cell>
          <cell r="BD8">
            <v>8344.2977585040571</v>
          </cell>
          <cell r="BE8">
            <v>9857.549639359484</v>
          </cell>
          <cell r="BF8">
            <v>11141.102098057449</v>
          </cell>
          <cell r="BG8">
            <v>12521.491881435413</v>
          </cell>
          <cell r="BH8">
            <v>2106.4596832266393</v>
          </cell>
          <cell r="BI8">
            <v>3189.068852335472</v>
          </cell>
          <cell r="BJ8">
            <v>4408.3391083856923</v>
          </cell>
          <cell r="BK8">
            <v>5433.3970989264171</v>
          </cell>
          <cell r="BL8">
            <v>6751.9096188251733</v>
          </cell>
          <cell r="BM8">
            <v>8138.7627824337815</v>
          </cell>
          <cell r="BN8">
            <v>9503.060428390123</v>
          </cell>
          <cell r="BO8">
            <v>10650.840319705208</v>
          </cell>
          <cell r="BP8">
            <v>12012.632600948893</v>
          </cell>
          <cell r="BQ8">
            <v>-49.266320574659574</v>
          </cell>
          <cell r="BR8">
            <v>-22.452945621152274</v>
          </cell>
          <cell r="BS8">
            <v>-107.16746655149332</v>
          </cell>
          <cell r="BT8">
            <v>43.970535081066949</v>
          </cell>
          <cell r="BU8">
            <v>96.355740812292964</v>
          </cell>
          <cell r="BV8">
            <v>205.5349760702762</v>
          </cell>
          <cell r="BW8">
            <v>354.48921096936294</v>
          </cell>
          <cell r="BX8">
            <v>490.26177835223962</v>
          </cell>
          <cell r="BY8">
            <v>508.85928048651846</v>
          </cell>
          <cell r="BZ8">
            <v>618.83898199999999</v>
          </cell>
          <cell r="CA8">
            <v>1132.2671618140002</v>
          </cell>
          <cell r="CB8">
            <v>923.91891799999996</v>
          </cell>
          <cell r="CC8">
            <v>3166.6159067143199</v>
          </cell>
          <cell r="CD8">
            <v>2675.0250618139994</v>
          </cell>
          <cell r="CE8">
            <v>491.59084490032046</v>
          </cell>
          <cell r="CF8">
            <v>18.377055673899399</v>
          </cell>
        </row>
        <row r="9">
          <cell r="L9">
            <v>12496.099613354061</v>
          </cell>
          <cell r="M9">
            <v>0</v>
          </cell>
          <cell r="N9">
            <v>12496.099613354061</v>
          </cell>
          <cell r="Q9">
            <v>918.67541202805012</v>
          </cell>
          <cell r="R9">
            <v>1041.3214851985501</v>
          </cell>
          <cell r="S9">
            <v>1060.4619888837797</v>
          </cell>
          <cell r="T9">
            <v>1183.4589118603099</v>
          </cell>
          <cell r="U9">
            <v>1175.3498713699</v>
          </cell>
          <cell r="V9">
            <v>1300.8273561133799</v>
          </cell>
          <cell r="W9">
            <v>1030.2689678214899</v>
          </cell>
          <cell r="X9">
            <v>1285.1797225266603</v>
          </cell>
          <cell r="Y9">
            <v>916.57072490871997</v>
          </cell>
          <cell r="Z9">
            <v>1367.4223958232521</v>
          </cell>
          <cell r="AA9">
            <v>13075.612779912501</v>
          </cell>
          <cell r="AB9">
            <v>11.611762310490029</v>
          </cell>
          <cell r="AC9" t="str">
            <v/>
          </cell>
          <cell r="AD9">
            <v>11.611762310490029</v>
          </cell>
          <cell r="AE9">
            <v>653.77829999999994</v>
          </cell>
          <cell r="AF9">
            <v>1354.6194</v>
          </cell>
          <cell r="AG9">
            <v>786.88030000000003</v>
          </cell>
          <cell r="AH9">
            <v>1121.4405222222222</v>
          </cell>
          <cell r="AI9">
            <v>935.23733791019799</v>
          </cell>
          <cell r="AJ9">
            <v>1193.5068379101976</v>
          </cell>
          <cell r="AK9">
            <v>1019.9875954975064</v>
          </cell>
          <cell r="AL9">
            <v>1247.3770828528786</v>
          </cell>
          <cell r="AM9">
            <v>891.50348140793017</v>
          </cell>
          <cell r="AN9">
            <v>1227.5820335033711</v>
          </cell>
          <cell r="AO9">
            <v>803.26734573661599</v>
          </cell>
          <cell r="AP9">
            <v>-76.766353117949734</v>
          </cell>
          <cell r="AQ9">
            <v>-135.55540350364004</v>
          </cell>
          <cell r="AR9">
            <v>131.79511202805008</v>
          </cell>
          <cell r="AS9">
            <v>-80.119037023672036</v>
          </cell>
          <cell r="AT9">
            <v>125.22465097358167</v>
          </cell>
          <cell r="AU9">
            <v>-10.047926049887792</v>
          </cell>
          <cell r="AV9">
            <v>155.36227587239364</v>
          </cell>
          <cell r="AW9">
            <v>53.450273260501262</v>
          </cell>
          <cell r="AX9">
            <v>138.76548641355976</v>
          </cell>
          <cell r="AY9">
            <v>1796.0759433784101</v>
          </cell>
          <cell r="AZ9">
            <v>2714.7513554064599</v>
          </cell>
          <cell r="BA9">
            <v>3756.0728406050107</v>
          </cell>
          <cell r="BB9">
            <v>4816.5348294887908</v>
          </cell>
          <cell r="BC9">
            <v>5999.9937413490998</v>
          </cell>
          <cell r="BD9">
            <v>7175.343612718998</v>
          </cell>
          <cell r="BE9">
            <v>8476.1709688323808</v>
          </cell>
          <cell r="BF9">
            <v>9506.4399366538692</v>
          </cell>
          <cell r="BG9">
            <v>10791.619659180531</v>
          </cell>
          <cell r="BH9">
            <v>2008.3977000000002</v>
          </cell>
          <cell r="BI9">
            <v>2795.2779999999998</v>
          </cell>
          <cell r="BJ9">
            <v>3916.7185222222224</v>
          </cell>
          <cell r="BK9">
            <v>4851.9558601324197</v>
          </cell>
          <cell r="BL9">
            <v>6045.4626980426183</v>
          </cell>
          <cell r="BM9">
            <v>7065.4502935401242</v>
          </cell>
          <cell r="BN9">
            <v>8312.8273763930047</v>
          </cell>
          <cell r="BO9">
            <v>9204.3308578009328</v>
          </cell>
          <cell r="BP9">
            <v>10431.912891304304</v>
          </cell>
          <cell r="BQ9">
            <v>-212.32175662158994</v>
          </cell>
          <cell r="BR9">
            <v>-80.526644593539771</v>
          </cell>
          <cell r="BS9">
            <v>-160.64568161721201</v>
          </cell>
          <cell r="BT9">
            <v>-35.421030643630175</v>
          </cell>
          <cell r="BU9">
            <v>-45.468956693518294</v>
          </cell>
          <cell r="BV9">
            <v>109.89331917887534</v>
          </cell>
          <cell r="BW9">
            <v>163.34359243937618</v>
          </cell>
          <cell r="BX9">
            <v>302.10907885293568</v>
          </cell>
          <cell r="BY9">
            <v>359.70676787622489</v>
          </cell>
          <cell r="BZ9">
            <v>506.79</v>
          </cell>
          <cell r="CA9">
            <v>1047.8119000000002</v>
          </cell>
          <cell r="CB9">
            <v>643.25349999999992</v>
          </cell>
          <cell r="CC9">
            <v>2714.7513554064599</v>
          </cell>
          <cell r="CD9">
            <v>2197.8553999999995</v>
          </cell>
          <cell r="CE9">
            <v>516.89595540646042</v>
          </cell>
          <cell r="CF9">
            <v>23.518196666007253</v>
          </cell>
        </row>
        <row r="10">
          <cell r="Q10">
            <v>612.18613506100019</v>
          </cell>
          <cell r="R10">
            <v>752.90155518899996</v>
          </cell>
          <cell r="S10">
            <v>709.49727737799981</v>
          </cell>
          <cell r="T10">
            <v>851.27870428699998</v>
          </cell>
          <cell r="U10">
            <v>803.17442898100001</v>
          </cell>
          <cell r="V10">
            <v>972.70713087999991</v>
          </cell>
          <cell r="W10">
            <v>690.39096822800002</v>
          </cell>
          <cell r="X10">
            <v>919.5669539930002</v>
          </cell>
          <cell r="Y10">
            <v>560.75002455699996</v>
          </cell>
          <cell r="Z10">
            <v>976.01564914280027</v>
          </cell>
          <cell r="AA10">
            <v>9152.5181370445007</v>
          </cell>
          <cell r="AB10">
            <v>8.0643945886236565</v>
          </cell>
          <cell r="AC10" t="e">
            <v>#VALUE!</v>
          </cell>
          <cell r="AD10">
            <v>8.0643945886236565</v>
          </cell>
          <cell r="AE10">
            <v>372.33579999999995</v>
          </cell>
          <cell r="AF10">
            <v>1072.5493999999999</v>
          </cell>
          <cell r="AG10">
            <v>494.41030000000001</v>
          </cell>
          <cell r="AH10">
            <v>798.19579999999996</v>
          </cell>
          <cell r="AI10">
            <v>600.26139999999998</v>
          </cell>
          <cell r="AJ10">
            <v>857.12189999999987</v>
          </cell>
          <cell r="AK10">
            <v>668.19430000000011</v>
          </cell>
          <cell r="AL10">
            <v>897.23910000000001</v>
          </cell>
          <cell r="AM10">
            <v>538.25220000000002</v>
          </cell>
          <cell r="AN10">
            <v>873.67699999999991</v>
          </cell>
          <cell r="AO10">
            <v>452.3449</v>
          </cell>
          <cell r="AP10">
            <v>-28.368856882299951</v>
          </cell>
          <cell r="AQ10">
            <v>-112.46703376999994</v>
          </cell>
          <cell r="AR10">
            <v>117.77583506100018</v>
          </cell>
          <cell r="AS10">
            <v>-45.294244810999999</v>
          </cell>
          <cell r="AT10">
            <v>109.23587737799983</v>
          </cell>
          <cell r="AU10">
            <v>-5.8431957129998864</v>
          </cell>
          <cell r="AV10">
            <v>134.98012898099989</v>
          </cell>
          <cell r="AW10">
            <v>75.468030879999901</v>
          </cell>
          <cell r="AX10">
            <v>152.138768228</v>
          </cell>
          <cell r="AY10">
            <v>1304.0493093476998</v>
          </cell>
          <cell r="AZ10">
            <v>1916.2354444087</v>
          </cell>
          <cell r="BA10">
            <v>2669.1369995977002</v>
          </cell>
          <cell r="BB10">
            <v>3378.6342769757002</v>
          </cell>
          <cell r="BC10">
            <v>4229.9129812626998</v>
          </cell>
          <cell r="BD10">
            <v>5033.0874102436992</v>
          </cell>
          <cell r="BE10">
            <v>6005.7945411236997</v>
          </cell>
          <cell r="BF10">
            <v>6696.1855093516988</v>
          </cell>
          <cell r="BG10">
            <v>7615.7524633446992</v>
          </cell>
          <cell r="BH10">
            <v>1444.8851999999999</v>
          </cell>
          <cell r="BI10">
            <v>1939.2954999999999</v>
          </cell>
          <cell r="BJ10">
            <v>2737.4913000000001</v>
          </cell>
          <cell r="BK10">
            <v>3337.7527</v>
          </cell>
          <cell r="BL10">
            <v>4194.8746000000001</v>
          </cell>
          <cell r="BM10">
            <v>4863.0689000000002</v>
          </cell>
          <cell r="BN10">
            <v>5760.3080000000009</v>
          </cell>
          <cell r="BO10">
            <v>6298.5601999999999</v>
          </cell>
          <cell r="BP10">
            <v>7172.2372000000005</v>
          </cell>
          <cell r="BQ10">
            <v>-140.83589065230001</v>
          </cell>
          <cell r="BR10">
            <v>-23.060055591299829</v>
          </cell>
          <cell r="BS10">
            <v>-68.354300402299941</v>
          </cell>
          <cell r="BT10">
            <v>40.881576975699772</v>
          </cell>
          <cell r="BU10">
            <v>35.038381262699659</v>
          </cell>
          <cell r="BV10">
            <v>170.01851024369944</v>
          </cell>
          <cell r="BW10">
            <v>245.48654112369877</v>
          </cell>
          <cell r="BX10">
            <v>397.62530935169843</v>
          </cell>
          <cell r="BY10">
            <v>443.51526334469872</v>
          </cell>
        </row>
        <row r="11">
          <cell r="F11" t="str">
            <v xml:space="preserve">  Renta </v>
          </cell>
          <cell r="L11">
            <v>4723.1066000000001</v>
          </cell>
          <cell r="N11">
            <v>4723.1066000000001</v>
          </cell>
          <cell r="O11">
            <v>243.55664311769996</v>
          </cell>
          <cell r="P11">
            <v>368.38189932499995</v>
          </cell>
          <cell r="Q11">
            <v>547.25089320100017</v>
          </cell>
          <cell r="R11">
            <v>273.53488764100001</v>
          </cell>
          <cell r="S11">
            <v>633.26266243399982</v>
          </cell>
          <cell r="T11">
            <v>407.06395279499992</v>
          </cell>
          <cell r="U11">
            <v>716.37736025599997</v>
          </cell>
          <cell r="V11">
            <v>457.37705655100001</v>
          </cell>
          <cell r="W11">
            <v>587.30996725600005</v>
          </cell>
          <cell r="X11">
            <v>336.76889635800006</v>
          </cell>
          <cell r="Y11">
            <v>371.95657846081235</v>
          </cell>
          <cell r="Z11">
            <v>121.77492272243373</v>
          </cell>
          <cell r="AA11">
            <v>5064.6157201179458</v>
          </cell>
          <cell r="AB11">
            <v>4.3888567555669642</v>
          </cell>
          <cell r="AC11" t="str">
            <v/>
          </cell>
          <cell r="AD11">
            <v>4.3888567555669642</v>
          </cell>
          <cell r="AE11">
            <v>300.03099999999995</v>
          </cell>
          <cell r="AF11">
            <v>412.96669999999995</v>
          </cell>
          <cell r="AG11">
            <v>411.47919999999999</v>
          </cell>
          <cell r="AH11">
            <v>256.96799999999996</v>
          </cell>
          <cell r="AI11">
            <v>517.72820000000002</v>
          </cell>
          <cell r="AJ11">
            <v>367.72089999999997</v>
          </cell>
          <cell r="AK11">
            <v>564.85660000000007</v>
          </cell>
          <cell r="AL11">
            <v>375.6336</v>
          </cell>
          <cell r="AM11">
            <v>444.8304</v>
          </cell>
          <cell r="AN11">
            <v>283.6225</v>
          </cell>
          <cell r="AO11">
            <v>353.4796</v>
          </cell>
          <cell r="AP11">
            <v>-56.474356882299986</v>
          </cell>
          <cell r="AQ11">
            <v>-44.584800674999997</v>
          </cell>
          <cell r="AR11">
            <v>135.77169320100018</v>
          </cell>
          <cell r="AS11">
            <v>16.566887641000051</v>
          </cell>
          <cell r="AT11">
            <v>115.53446243399981</v>
          </cell>
          <cell r="AU11">
            <v>39.343052794999949</v>
          </cell>
          <cell r="AV11">
            <v>151.5207602559999</v>
          </cell>
          <cell r="AW11">
            <v>81.743456551000008</v>
          </cell>
          <cell r="AX11">
            <v>142.47956725600005</v>
          </cell>
          <cell r="AY11">
            <v>611.93854244269994</v>
          </cell>
          <cell r="AZ11">
            <v>1159.1894356437001</v>
          </cell>
          <cell r="BA11">
            <v>1432.7243232847002</v>
          </cell>
          <cell r="BB11">
            <v>2065.9869857187</v>
          </cell>
          <cell r="BC11">
            <v>2473.0509385136997</v>
          </cell>
          <cell r="BD11">
            <v>3189.4282987696997</v>
          </cell>
          <cell r="BE11">
            <v>3646.8053553206996</v>
          </cell>
          <cell r="BF11">
            <v>4234.1153225766993</v>
          </cell>
          <cell r="BG11">
            <v>4570.8842189346997</v>
          </cell>
          <cell r="BH11">
            <v>712.9976999999999</v>
          </cell>
          <cell r="BI11">
            <v>1124.4768999999999</v>
          </cell>
          <cell r="BJ11">
            <v>1381.4449</v>
          </cell>
          <cell r="BK11">
            <v>1899.1731</v>
          </cell>
          <cell r="BL11">
            <v>2266.8939999999998</v>
          </cell>
          <cell r="BM11">
            <v>2831.7505999999998</v>
          </cell>
          <cell r="BN11">
            <v>3207.3842</v>
          </cell>
          <cell r="BO11">
            <v>3652.2145999999998</v>
          </cell>
          <cell r="BP11">
            <v>3935.8370999999997</v>
          </cell>
          <cell r="BQ11">
            <v>-101.05915755729995</v>
          </cell>
          <cell r="BR11">
            <v>34.712535643700221</v>
          </cell>
          <cell r="BS11">
            <v>51.279423284700215</v>
          </cell>
          <cell r="BT11">
            <v>166.81388571870002</v>
          </cell>
          <cell r="BU11">
            <v>206.15693851369997</v>
          </cell>
          <cell r="BV11">
            <v>357.67769876969987</v>
          </cell>
          <cell r="BW11">
            <v>439.42115532069965</v>
          </cell>
          <cell r="BX11">
            <v>581.90072257669954</v>
          </cell>
          <cell r="BY11">
            <v>635.04711893469994</v>
          </cell>
          <cell r="BZ11">
            <v>234.09999999999997</v>
          </cell>
          <cell r="CA11">
            <v>321.39999999999998</v>
          </cell>
          <cell r="CB11">
            <v>335.89999999999992</v>
          </cell>
          <cell r="CC11">
            <v>1159.1894356437001</v>
          </cell>
          <cell r="CD11">
            <v>891.39999999999986</v>
          </cell>
          <cell r="CE11">
            <v>267.78943564370024</v>
          </cell>
          <cell r="CF11">
            <v>30.041444429403221</v>
          </cell>
        </row>
        <row r="12">
          <cell r="F12" t="str">
            <v xml:space="preserve">  Ventas Internas</v>
          </cell>
          <cell r="L12">
            <v>3955.4621999999999</v>
          </cell>
          <cell r="N12">
            <v>3955.4621999999999</v>
          </cell>
          <cell r="O12">
            <v>100.41030000000001</v>
          </cell>
          <cell r="P12">
            <v>591.70046690499998</v>
          </cell>
          <cell r="Q12">
            <v>64.935241859999991</v>
          </cell>
          <cell r="R12">
            <v>479.36666754800001</v>
          </cell>
          <cell r="S12">
            <v>76.234614944000015</v>
          </cell>
          <cell r="T12">
            <v>444.214751492</v>
          </cell>
          <cell r="U12">
            <v>86.797068725000017</v>
          </cell>
          <cell r="V12">
            <v>515.3300743289999</v>
          </cell>
          <cell r="W12">
            <v>103.08100097199998</v>
          </cell>
          <cell r="X12">
            <v>582.79805763500019</v>
          </cell>
          <cell r="Y12">
            <v>188.79344609618767</v>
          </cell>
          <cell r="Z12">
            <v>854.24072642036651</v>
          </cell>
          <cell r="AA12">
            <v>4087.902416926554</v>
          </cell>
          <cell r="AB12">
            <v>3.6755378330566932</v>
          </cell>
          <cell r="AC12" t="str">
            <v/>
          </cell>
          <cell r="AD12">
            <v>3.6755378330566932</v>
          </cell>
          <cell r="AE12">
            <v>72.3048</v>
          </cell>
          <cell r="AF12">
            <v>659.58270000000005</v>
          </cell>
          <cell r="AG12">
            <v>82.931100000000001</v>
          </cell>
          <cell r="AH12">
            <v>541.2278</v>
          </cell>
          <cell r="AI12">
            <v>82.533199999999994</v>
          </cell>
          <cell r="AJ12">
            <v>489.40099999999995</v>
          </cell>
          <cell r="AK12">
            <v>103.3377</v>
          </cell>
          <cell r="AL12">
            <v>521.60550000000001</v>
          </cell>
          <cell r="AM12">
            <v>93.421800000000005</v>
          </cell>
          <cell r="AN12">
            <v>590.05449999999996</v>
          </cell>
          <cell r="AO12">
            <v>98.865300000000005</v>
          </cell>
          <cell r="AP12">
            <v>28.105500000000006</v>
          </cell>
          <cell r="AQ12">
            <v>-67.882233095000061</v>
          </cell>
          <cell r="AR12">
            <v>-17.99585814000001</v>
          </cell>
          <cell r="AS12">
            <v>-61.861132451999993</v>
          </cell>
          <cell r="AT12">
            <v>-6.298585055999979</v>
          </cell>
          <cell r="AU12">
            <v>-45.186248507999949</v>
          </cell>
          <cell r="AV12">
            <v>-16.540631274999981</v>
          </cell>
          <cell r="AW12">
            <v>-6.2754256710001073</v>
          </cell>
          <cell r="AX12">
            <v>9.6592009719999794</v>
          </cell>
          <cell r="AY12">
            <v>692.11076690499999</v>
          </cell>
          <cell r="AZ12">
            <v>757.04600876500001</v>
          </cell>
          <cell r="BA12">
            <v>1236.412676313</v>
          </cell>
          <cell r="BB12">
            <v>1312.647291257</v>
          </cell>
          <cell r="BC12">
            <v>1756.862042749</v>
          </cell>
          <cell r="BD12">
            <v>1843.6591114739999</v>
          </cell>
          <cell r="BE12">
            <v>2358.9891858029996</v>
          </cell>
          <cell r="BF12">
            <v>2462.0701867749995</v>
          </cell>
          <cell r="BG12">
            <v>3044.8682444099995</v>
          </cell>
          <cell r="BH12">
            <v>731.88750000000005</v>
          </cell>
          <cell r="BI12">
            <v>814.81860000000006</v>
          </cell>
          <cell r="BJ12">
            <v>1356.0464000000002</v>
          </cell>
          <cell r="BK12">
            <v>1438.5796000000003</v>
          </cell>
          <cell r="BL12">
            <v>1927.9806000000003</v>
          </cell>
          <cell r="BM12">
            <v>2031.3183000000004</v>
          </cell>
          <cell r="BN12">
            <v>2552.9238000000005</v>
          </cell>
          <cell r="BO12">
            <v>2646.3456000000006</v>
          </cell>
          <cell r="BP12">
            <v>3236.4001000000007</v>
          </cell>
          <cell r="BQ12">
            <v>-39.776733095000054</v>
          </cell>
          <cell r="BR12">
            <v>-57.77259123500005</v>
          </cell>
          <cell r="BS12">
            <v>-119.63372368700016</v>
          </cell>
          <cell r="BT12">
            <v>-125.93230874300025</v>
          </cell>
          <cell r="BU12">
            <v>-171.11855725100031</v>
          </cell>
          <cell r="BV12">
            <v>-187.65918852600043</v>
          </cell>
          <cell r="BW12">
            <v>-193.93461419700088</v>
          </cell>
          <cell r="BX12">
            <v>-184.2754132250011</v>
          </cell>
          <cell r="BY12">
            <v>-191.53185559000121</v>
          </cell>
          <cell r="BZ12">
            <v>18.399999999999999</v>
          </cell>
          <cell r="CA12">
            <v>475.8</v>
          </cell>
          <cell r="CB12">
            <v>68.699999999999989</v>
          </cell>
          <cell r="CC12">
            <v>757.04600876500001</v>
          </cell>
          <cell r="CD12">
            <v>562.9</v>
          </cell>
          <cell r="CE12">
            <v>194.14600876500003</v>
          </cell>
          <cell r="CF12">
            <v>34.490319553206604</v>
          </cell>
        </row>
        <row r="13">
          <cell r="L13">
            <v>1083.5878093612414</v>
          </cell>
          <cell r="N13">
            <v>1083.5878093612414</v>
          </cell>
          <cell r="Q13">
            <v>87.581100000000021</v>
          </cell>
          <cell r="R13">
            <v>75.481886342485012</v>
          </cell>
          <cell r="S13">
            <v>100.79985627792065</v>
          </cell>
          <cell r="T13">
            <v>96.822372804126232</v>
          </cell>
          <cell r="U13">
            <v>119.95336933611877</v>
          </cell>
          <cell r="V13">
            <v>106.80132008960814</v>
          </cell>
          <cell r="W13">
            <v>121.30396975051718</v>
          </cell>
          <cell r="X13">
            <v>123.15117546677656</v>
          </cell>
          <cell r="Y13">
            <v>120.73640728030996</v>
          </cell>
          <cell r="Z13">
            <v>131.96731670782302</v>
          </cell>
          <cell r="AA13">
            <v>1221.3033438096857</v>
          </cell>
          <cell r="AB13">
            <v>1.0069033117662627</v>
          </cell>
          <cell r="AC13" t="str">
            <v/>
          </cell>
          <cell r="AD13">
            <v>1.0069033117662627</v>
          </cell>
          <cell r="AE13">
            <v>79.530992176990523</v>
          </cell>
          <cell r="AF13">
            <v>79.5</v>
          </cell>
          <cell r="AG13">
            <v>79.5</v>
          </cell>
          <cell r="AH13">
            <v>86.8</v>
          </cell>
          <cell r="AI13">
            <v>90.4</v>
          </cell>
          <cell r="AJ13">
            <v>90.4</v>
          </cell>
          <cell r="AK13">
            <v>96.6</v>
          </cell>
          <cell r="AL13">
            <v>96.7</v>
          </cell>
          <cell r="AM13">
            <v>96.7</v>
          </cell>
          <cell r="AN13">
            <v>96.7</v>
          </cell>
          <cell r="AO13">
            <v>96.7</v>
          </cell>
          <cell r="AP13">
            <v>-17.211794713990507</v>
          </cell>
          <cell r="AQ13">
            <v>-5.1146277089999614</v>
          </cell>
          <cell r="AR13">
            <v>8.0811000000000206</v>
          </cell>
          <cell r="AS13">
            <v>-11.318113657514985</v>
          </cell>
          <cell r="AT13">
            <v>10.399856277920648</v>
          </cell>
          <cell r="AU13">
            <v>6.4223728041262262</v>
          </cell>
          <cell r="AV13">
            <v>23.353369336118774</v>
          </cell>
          <cell r="AW13">
            <v>10.101320089608137</v>
          </cell>
          <cell r="AX13">
            <v>24.60396975051718</v>
          </cell>
          <cell r="AY13">
            <v>136.70456975400006</v>
          </cell>
          <cell r="AZ13">
            <v>224.28566975400008</v>
          </cell>
          <cell r="BA13">
            <v>299.76755609648512</v>
          </cell>
          <cell r="BB13">
            <v>400.56741237440576</v>
          </cell>
          <cell r="BC13">
            <v>497.38978517853201</v>
          </cell>
          <cell r="BD13">
            <v>617.34315451465079</v>
          </cell>
          <cell r="BE13">
            <v>724.1444746042589</v>
          </cell>
          <cell r="BF13">
            <v>845.44844435477603</v>
          </cell>
          <cell r="BG13">
            <v>968.59961982155255</v>
          </cell>
          <cell r="BH13">
            <v>159.03099217699054</v>
          </cell>
          <cell r="BI13">
            <v>238.53099217699054</v>
          </cell>
          <cell r="BJ13">
            <v>325.33099217699055</v>
          </cell>
          <cell r="BK13">
            <v>415.73099217699053</v>
          </cell>
          <cell r="BL13">
            <v>506.1309921769905</v>
          </cell>
          <cell r="BM13">
            <v>602.73099217699053</v>
          </cell>
          <cell r="BN13">
            <v>699.43099217699057</v>
          </cell>
          <cell r="BO13">
            <v>796.13099217699062</v>
          </cell>
          <cell r="BP13">
            <v>892.83099217699066</v>
          </cell>
          <cell r="BQ13">
            <v>-22.326422422990476</v>
          </cell>
          <cell r="BR13">
            <v>-14.245322422990455</v>
          </cell>
          <cell r="BS13">
            <v>-25.563436080505426</v>
          </cell>
          <cell r="BT13">
            <v>-15.163579802584763</v>
          </cell>
          <cell r="BU13">
            <v>-8.7412069984584946</v>
          </cell>
          <cell r="BV13">
            <v>14.612162337660266</v>
          </cell>
          <cell r="BW13">
            <v>24.713482427268332</v>
          </cell>
          <cell r="BX13">
            <v>49.317452177785412</v>
          </cell>
          <cell r="BY13">
            <v>75.768627644561889</v>
          </cell>
          <cell r="BZ13">
            <v>80.599999999999994</v>
          </cell>
          <cell r="CA13">
            <v>71.549000000000007</v>
          </cell>
          <cell r="CB13">
            <v>69.2</v>
          </cell>
          <cell r="CC13">
            <v>224.28566975400008</v>
          </cell>
          <cell r="CD13">
            <v>221.34899999999999</v>
          </cell>
          <cell r="CE13">
            <v>2.9366697540000928</v>
          </cell>
          <cell r="CF13">
            <v>1.3267147147717484</v>
          </cell>
        </row>
        <row r="14">
          <cell r="L14">
            <v>1889.9795039928199</v>
          </cell>
          <cell r="N14">
            <v>1889.9795039928199</v>
          </cell>
          <cell r="Q14">
            <v>142.834725642</v>
          </cell>
          <cell r="R14">
            <v>133.22379018051501</v>
          </cell>
          <cell r="S14">
            <v>177.96080820747937</v>
          </cell>
          <cell r="T14">
            <v>166.10573600583371</v>
          </cell>
          <cell r="U14">
            <v>189.71520713288123</v>
          </cell>
          <cell r="V14">
            <v>168.94491869539186</v>
          </cell>
          <cell r="W14">
            <v>177.70895279163273</v>
          </cell>
          <cell r="X14">
            <v>194.80812886039345</v>
          </cell>
          <cell r="Y14">
            <v>187.32168090269005</v>
          </cell>
          <cell r="Z14">
            <v>208.75756498844049</v>
          </cell>
          <cell r="AA14">
            <v>1975.8815134072579</v>
          </cell>
          <cell r="AB14">
            <v>1.7562274190427944</v>
          </cell>
          <cell r="AC14" t="str">
            <v/>
          </cell>
          <cell r="AD14">
            <v>1.7562274190427944</v>
          </cell>
          <cell r="AE14">
            <v>140.46900782300949</v>
          </cell>
          <cell r="AF14">
            <v>140.5</v>
          </cell>
          <cell r="AG14">
            <v>140.5</v>
          </cell>
          <cell r="AH14">
            <v>153.19999999999999</v>
          </cell>
          <cell r="AI14">
            <v>159.6</v>
          </cell>
          <cell r="AJ14">
            <v>159.6</v>
          </cell>
          <cell r="AK14">
            <v>170.6</v>
          </cell>
          <cell r="AL14">
            <v>170.8</v>
          </cell>
          <cell r="AM14">
            <v>170.8</v>
          </cell>
          <cell r="AN14">
            <v>170.8</v>
          </cell>
          <cell r="AO14">
            <v>170.8</v>
          </cell>
          <cell r="AP14">
            <v>-27.369007823009511</v>
          </cell>
          <cell r="AQ14">
            <v>-25.100000000000065</v>
          </cell>
          <cell r="AR14">
            <v>2.3347256419999951</v>
          </cell>
          <cell r="AS14">
            <v>-19.976209819484978</v>
          </cell>
          <cell r="AT14">
            <v>18.36080820747938</v>
          </cell>
          <cell r="AU14">
            <v>6.505736005833711</v>
          </cell>
          <cell r="AV14">
            <v>19.115207132881238</v>
          </cell>
          <cell r="AW14">
            <v>-1.8550813046081487</v>
          </cell>
          <cell r="AX14">
            <v>6.9089527916327143</v>
          </cell>
          <cell r="AY14">
            <v>228.49999999999991</v>
          </cell>
          <cell r="AZ14">
            <v>371.33472564199991</v>
          </cell>
          <cell r="BA14">
            <v>504.55851582251489</v>
          </cell>
          <cell r="BB14">
            <v>682.51932402999432</v>
          </cell>
          <cell r="BC14">
            <v>848.62506003582803</v>
          </cell>
          <cell r="BD14">
            <v>1038.3402671687093</v>
          </cell>
          <cell r="BE14">
            <v>1207.2851858641011</v>
          </cell>
          <cell r="BF14">
            <v>1384.9941386557339</v>
          </cell>
          <cell r="BG14">
            <v>1579.8022675161274</v>
          </cell>
          <cell r="BH14">
            <v>280.96900782300952</v>
          </cell>
          <cell r="BI14">
            <v>421.46900782300952</v>
          </cell>
          <cell r="BJ14">
            <v>574.66900782300945</v>
          </cell>
          <cell r="BK14">
            <v>734.26900782300947</v>
          </cell>
          <cell r="BL14">
            <v>893.8690078230095</v>
          </cell>
          <cell r="BM14">
            <v>1064.4690078230094</v>
          </cell>
          <cell r="BN14">
            <v>1235.2690078230094</v>
          </cell>
          <cell r="BO14">
            <v>1406.0690078230093</v>
          </cell>
          <cell r="BP14">
            <v>1576.8690078230093</v>
          </cell>
          <cell r="BQ14">
            <v>-52.469007823009605</v>
          </cell>
          <cell r="BR14">
            <v>-50.13428218100961</v>
          </cell>
          <cell r="BS14">
            <v>-70.11049200049456</v>
          </cell>
          <cell r="BT14">
            <v>-51.749683793015151</v>
          </cell>
          <cell r="BU14">
            <v>-45.243947787181469</v>
          </cell>
          <cell r="BV14">
            <v>-26.128740654300145</v>
          </cell>
          <cell r="BW14">
            <v>-27.983821958908266</v>
          </cell>
          <cell r="BX14">
            <v>-21.074869167275438</v>
          </cell>
          <cell r="BY14">
            <v>2.9332596931180888</v>
          </cell>
          <cell r="BZ14">
            <v>124.9</v>
          </cell>
          <cell r="CA14">
            <v>127.649</v>
          </cell>
          <cell r="CB14">
            <v>125.8</v>
          </cell>
          <cell r="CC14">
            <v>371.33472564199991</v>
          </cell>
          <cell r="CD14">
            <v>378.34899999999999</v>
          </cell>
          <cell r="CE14">
            <v>-7.0142743580000797</v>
          </cell>
          <cell r="CF14">
            <v>-1.8539164522702767</v>
          </cell>
        </row>
        <row r="15">
          <cell r="L15">
            <v>790.43349999999998</v>
          </cell>
          <cell r="N15">
            <v>790.43349999999998</v>
          </cell>
          <cell r="Q15">
            <v>48.755678719580004</v>
          </cell>
          <cell r="R15">
            <v>61.927547688800004</v>
          </cell>
          <cell r="S15">
            <v>56.177978153059996</v>
          </cell>
          <cell r="T15">
            <v>65.378911245259999</v>
          </cell>
          <cell r="U15">
            <v>60.214436816019997</v>
          </cell>
          <cell r="V15">
            <v>49.163226856559994</v>
          </cell>
          <cell r="W15">
            <v>38.87063087264</v>
          </cell>
          <cell r="X15">
            <v>45.708496023000002</v>
          </cell>
          <cell r="Y15">
            <v>45.870645472</v>
          </cell>
          <cell r="Z15">
            <v>50.682198984188432</v>
          </cell>
          <cell r="AA15">
            <v>634.42619069857847</v>
          </cell>
          <cell r="AB15">
            <v>0.73449525917993053</v>
          </cell>
          <cell r="AC15" t="str">
            <v/>
          </cell>
          <cell r="AD15">
            <v>0.73449525917993053</v>
          </cell>
          <cell r="AE15">
            <v>60.442500000000003</v>
          </cell>
          <cell r="AF15">
            <v>60.4</v>
          </cell>
          <cell r="AG15">
            <v>60.4</v>
          </cell>
          <cell r="AH15">
            <v>67.674722222222201</v>
          </cell>
          <cell r="AI15">
            <v>68.014937910197958</v>
          </cell>
          <cell r="AJ15">
            <v>68.014937910197958</v>
          </cell>
          <cell r="AK15">
            <v>67.71493791019796</v>
          </cell>
          <cell r="AL15">
            <v>67.989937910197952</v>
          </cell>
          <cell r="AM15">
            <v>67.989937910197952</v>
          </cell>
          <cell r="AN15">
            <v>67.989937910197952</v>
          </cell>
          <cell r="AO15">
            <v>67.989937910197952</v>
          </cell>
          <cell r="AP15">
            <v>-4.2526461975098897</v>
          </cell>
          <cell r="AQ15">
            <v>-4.913413935020003</v>
          </cell>
          <cell r="AR15">
            <v>-11.644321280419994</v>
          </cell>
          <cell r="AS15">
            <v>-5.7471745334221964</v>
          </cell>
          <cell r="AT15">
            <v>-11.836959757137961</v>
          </cell>
          <cell r="AU15">
            <v>-2.6360266649379582</v>
          </cell>
          <cell r="AV15">
            <v>-7.5005010941779631</v>
          </cell>
          <cell r="AW15">
            <v>-18.826711053637958</v>
          </cell>
          <cell r="AX15">
            <v>-29.119307037557952</v>
          </cell>
          <cell r="AY15">
            <v>111.67643986747011</v>
          </cell>
          <cell r="AZ15">
            <v>160.43211858705013</v>
          </cell>
          <cell r="BA15">
            <v>222.35966627585015</v>
          </cell>
          <cell r="BB15">
            <v>278.53764442891014</v>
          </cell>
          <cell r="BC15">
            <v>343.91655567417013</v>
          </cell>
          <cell r="BD15">
            <v>404.13099249019012</v>
          </cell>
          <cell r="BE15">
            <v>453.29421934675014</v>
          </cell>
          <cell r="BF15">
            <v>492.16485021939013</v>
          </cell>
          <cell r="BG15">
            <v>537.87334624239008</v>
          </cell>
          <cell r="BH15">
            <v>120.8425</v>
          </cell>
          <cell r="BI15">
            <v>181.24250000000001</v>
          </cell>
          <cell r="BJ15">
            <v>248.91722222222222</v>
          </cell>
          <cell r="BK15">
            <v>316.93216013242017</v>
          </cell>
          <cell r="BL15">
            <v>384.94709804261811</v>
          </cell>
          <cell r="BM15">
            <v>452.66203595281604</v>
          </cell>
          <cell r="BN15">
            <v>520.65197386301395</v>
          </cell>
          <cell r="BO15">
            <v>588.64191177321186</v>
          </cell>
          <cell r="BP15">
            <v>656.63184968340977</v>
          </cell>
          <cell r="BQ15">
            <v>-9.1660601325298927</v>
          </cell>
          <cell r="BR15">
            <v>-20.81038141294988</v>
          </cell>
          <cell r="BS15">
            <v>-26.557555946372077</v>
          </cell>
          <cell r="BT15">
            <v>-38.394515703510024</v>
          </cell>
          <cell r="BU15">
            <v>-41.030542368447982</v>
          </cell>
          <cell r="BV15">
            <v>-48.531043462625917</v>
          </cell>
          <cell r="BW15">
            <v>-67.35775451626381</v>
          </cell>
          <cell r="BX15">
            <v>-96.477061553821727</v>
          </cell>
          <cell r="BY15">
            <v>-118.75850344101968</v>
          </cell>
          <cell r="BZ15">
            <v>47.09</v>
          </cell>
          <cell r="CA15">
            <v>49.25</v>
          </cell>
          <cell r="CB15">
            <v>42.348999999999997</v>
          </cell>
          <cell r="CC15">
            <v>160.43211858705013</v>
          </cell>
          <cell r="CD15">
            <v>138.68899999999999</v>
          </cell>
          <cell r="CE15">
            <v>21.743118587050134</v>
          </cell>
          <cell r="CF15">
            <v>15.677608596968851</v>
          </cell>
        </row>
        <row r="16">
          <cell r="L16">
            <v>17.53</v>
          </cell>
          <cell r="N16">
            <v>17.53</v>
          </cell>
          <cell r="Q16">
            <v>1.0177726054700003</v>
          </cell>
          <cell r="R16">
            <v>1.2982629337499993</v>
          </cell>
          <cell r="S16">
            <v>1.6454882013199992</v>
          </cell>
          <cell r="T16">
            <v>1.2337663840899999</v>
          </cell>
          <cell r="U16">
            <v>1.6918586908800002</v>
          </cell>
          <cell r="V16">
            <v>2.1747027288200016</v>
          </cell>
          <cell r="W16">
            <v>1.6216783936999981</v>
          </cell>
          <cell r="X16">
            <v>1.5270022994900003</v>
          </cell>
          <cell r="Y16">
            <v>1.519413526719994</v>
          </cell>
          <cell r="Z16">
            <v>-3.3399999999872421E-4</v>
          </cell>
          <cell r="AA16">
            <v>17.118780173479994</v>
          </cell>
          <cell r="AB16">
            <v>1.6289418266589386E-2</v>
          </cell>
          <cell r="AC16" t="str">
            <v/>
          </cell>
          <cell r="AD16">
            <v>1.6289418266589386E-2</v>
          </cell>
          <cell r="AE16">
            <v>1</v>
          </cell>
          <cell r="AF16">
            <v>1.67</v>
          </cell>
          <cell r="AG16">
            <v>12.07</v>
          </cell>
          <cell r="AH16">
            <v>15.57</v>
          </cell>
          <cell r="AI16">
            <v>16.960999999999999</v>
          </cell>
          <cell r="AJ16">
            <v>18.37</v>
          </cell>
          <cell r="AK16">
            <v>16.878357587308294</v>
          </cell>
          <cell r="AL16">
            <v>14.648044942680542</v>
          </cell>
          <cell r="AM16">
            <v>17.761343497732124</v>
          </cell>
          <cell r="AN16">
            <v>18.415095593173149</v>
          </cell>
          <cell r="AO16">
            <v>15.432507826418014</v>
          </cell>
          <cell r="AP16">
            <v>0.43595249885999721</v>
          </cell>
          <cell r="AQ16">
            <v>0.28321591038000271</v>
          </cell>
          <cell r="AR16">
            <v>-11.05222739453</v>
          </cell>
          <cell r="AS16">
            <v>-14.271737066250001</v>
          </cell>
          <cell r="AT16">
            <v>-15.315511798679999</v>
          </cell>
          <cell r="AU16">
            <v>-17.136233615910001</v>
          </cell>
          <cell r="AV16">
            <v>-15.186498896428294</v>
          </cell>
          <cell r="AW16">
            <v>-12.473342213860541</v>
          </cell>
          <cell r="AX16">
            <v>-16.139665104032126</v>
          </cell>
          <cell r="AY16">
            <v>3.3891684092399998</v>
          </cell>
          <cell r="AZ16">
            <v>4.4069410147100001</v>
          </cell>
          <cell r="BA16">
            <v>5.7052039484599995</v>
          </cell>
          <cell r="BB16">
            <v>7.3506921497799986</v>
          </cell>
          <cell r="BC16">
            <v>8.5844585338699986</v>
          </cell>
          <cell r="BD16">
            <v>10.276317224749999</v>
          </cell>
          <cell r="BE16">
            <v>12.45101995357</v>
          </cell>
          <cell r="BF16">
            <v>14.072698347269998</v>
          </cell>
          <cell r="BG16">
            <v>15.599700646759999</v>
          </cell>
          <cell r="BH16">
            <v>2.67</v>
          </cell>
          <cell r="BI16">
            <v>14.74</v>
          </cell>
          <cell r="BJ16">
            <v>30.310000000000002</v>
          </cell>
          <cell r="BK16">
            <v>47.271000000000001</v>
          </cell>
          <cell r="BL16">
            <v>65.641000000000005</v>
          </cell>
          <cell r="BM16">
            <v>82.519357587308292</v>
          </cell>
          <cell r="BN16">
            <v>97.167402529988834</v>
          </cell>
          <cell r="BO16">
            <v>114.92874602772096</v>
          </cell>
          <cell r="BP16">
            <v>133.34384162089412</v>
          </cell>
          <cell r="BQ16">
            <v>0.71916840923999992</v>
          </cell>
          <cell r="BR16">
            <v>-10.33305898529</v>
          </cell>
          <cell r="BS16">
            <v>-24.604796051540003</v>
          </cell>
          <cell r="BT16">
            <v>-39.920307850219999</v>
          </cell>
          <cell r="BU16">
            <v>-57.056541466130007</v>
          </cell>
          <cell r="BV16">
            <v>-72.24304036255829</v>
          </cell>
          <cell r="BW16">
            <v>-84.716382576418837</v>
          </cell>
          <cell r="BX16">
            <v>-100.85604768045096</v>
          </cell>
          <cell r="BY16">
            <v>-117.74414097413413</v>
          </cell>
          <cell r="BZ16">
            <v>1.7</v>
          </cell>
          <cell r="CA16">
            <v>2.1638999999999999</v>
          </cell>
          <cell r="CB16">
            <v>1.3045</v>
          </cell>
          <cell r="CC16">
            <v>4.4069410147100001</v>
          </cell>
          <cell r="CD16">
            <v>5.1684000000000001</v>
          </cell>
          <cell r="CE16">
            <v>-0.76145898529</v>
          </cell>
          <cell r="CF16">
            <v>-14.732973169452823</v>
          </cell>
        </row>
        <row r="17">
          <cell r="L17">
            <v>36</v>
          </cell>
          <cell r="M17">
            <v>0</v>
          </cell>
          <cell r="N17">
            <v>36</v>
          </cell>
          <cell r="Q17">
            <v>26.3</v>
          </cell>
          <cell r="R17">
            <v>16.488442864</v>
          </cell>
          <cell r="S17">
            <v>14.380580665999998</v>
          </cell>
          <cell r="T17">
            <v>2.6394211340000004</v>
          </cell>
          <cell r="U17">
            <v>0.60057041300000003</v>
          </cell>
          <cell r="V17">
            <v>1.036056863</v>
          </cell>
          <cell r="W17">
            <v>0.37276778499999996</v>
          </cell>
          <cell r="X17">
            <v>0.41796588399999995</v>
          </cell>
          <cell r="Y17">
            <v>0.37255316999999993</v>
          </cell>
          <cell r="Z17">
            <v>0</v>
          </cell>
          <cell r="AA17">
            <v>74.364814778999985</v>
          </cell>
          <cell r="AB17">
            <v>3.3452313610793948E-2</v>
          </cell>
          <cell r="AC17">
            <v>0</v>
          </cell>
          <cell r="AD17">
            <v>3.3452313610793948E-2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11.756456</v>
          </cell>
          <cell r="AR17">
            <v>26.3</v>
          </cell>
          <cell r="AS17">
            <v>16.488442864</v>
          </cell>
          <cell r="AT17">
            <v>14.380580665999998</v>
          </cell>
          <cell r="AU17">
            <v>2.6394211340000004</v>
          </cell>
          <cell r="AV17">
            <v>0.60057041300000003</v>
          </cell>
          <cell r="AW17">
            <v>1.036056863</v>
          </cell>
          <cell r="AX17">
            <v>0.37276778499999996</v>
          </cell>
          <cell r="AY17">
            <v>11.756456</v>
          </cell>
          <cell r="AZ17">
            <v>38.056455999999997</v>
          </cell>
          <cell r="BA17">
            <v>54.544898863999997</v>
          </cell>
          <cell r="BB17">
            <v>68.92547952999999</v>
          </cell>
          <cell r="BC17">
            <v>71.564900663999993</v>
          </cell>
          <cell r="BD17">
            <v>72.165471076999992</v>
          </cell>
          <cell r="BE17">
            <v>73.201527939999991</v>
          </cell>
          <cell r="BF17">
            <v>73.574295724999985</v>
          </cell>
          <cell r="BG17">
            <v>73.992261608999982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11.756456</v>
          </cell>
          <cell r="BR17">
            <v>38.056455999999997</v>
          </cell>
          <cell r="BS17">
            <v>54.544898863999997</v>
          </cell>
          <cell r="BT17">
            <v>68.92547952999999</v>
          </cell>
          <cell r="BU17">
            <v>71.564900663999993</v>
          </cell>
          <cell r="BV17">
            <v>72.165471076999992</v>
          </cell>
          <cell r="BW17">
            <v>73.201527939999991</v>
          </cell>
          <cell r="BX17">
            <v>73.574295724999985</v>
          </cell>
          <cell r="BY17">
            <v>73.992261608999982</v>
          </cell>
          <cell r="BZ17">
            <v>0</v>
          </cell>
          <cell r="CA17">
            <v>0</v>
          </cell>
          <cell r="CB17">
            <v>0</v>
          </cell>
          <cell r="CC17">
            <v>38.056455999999997</v>
          </cell>
          <cell r="CD17">
            <v>0</v>
          </cell>
          <cell r="CE17">
            <v>38.056455999999997</v>
          </cell>
          <cell r="CF17" t="str">
            <v xml:space="preserve">n.a. </v>
          </cell>
        </row>
        <row r="18">
          <cell r="L18">
            <v>36</v>
          </cell>
          <cell r="M18">
            <v>0</v>
          </cell>
          <cell r="N18">
            <v>36</v>
          </cell>
          <cell r="Q18">
            <v>26.3</v>
          </cell>
          <cell r="R18">
            <v>16.488442864</v>
          </cell>
          <cell r="S18">
            <v>14.380580665999998</v>
          </cell>
          <cell r="T18">
            <v>2.6394211340000004</v>
          </cell>
          <cell r="U18">
            <v>0.60057041300000003</v>
          </cell>
          <cell r="V18">
            <v>1.036056863</v>
          </cell>
          <cell r="W18">
            <v>0.37276778499999996</v>
          </cell>
          <cell r="X18">
            <v>0.41796588399999995</v>
          </cell>
          <cell r="Y18">
            <v>0.37255316999999993</v>
          </cell>
          <cell r="Z18">
            <v>0</v>
          </cell>
          <cell r="AA18">
            <v>74.364814778999985</v>
          </cell>
          <cell r="AB18">
            <v>3.3452313610793948E-2</v>
          </cell>
          <cell r="AC18" t="str">
            <v/>
          </cell>
          <cell r="AD18">
            <v>3.3452313610793948E-2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11.756456</v>
          </cell>
          <cell r="AR18">
            <v>26.3</v>
          </cell>
          <cell r="AS18">
            <v>16.488442864</v>
          </cell>
          <cell r="AT18">
            <v>14.380580665999998</v>
          </cell>
          <cell r="AU18">
            <v>2.6394211340000004</v>
          </cell>
          <cell r="AV18">
            <v>0.60057041300000003</v>
          </cell>
          <cell r="AW18">
            <v>1.036056863</v>
          </cell>
          <cell r="AX18">
            <v>0.37276778499999996</v>
          </cell>
          <cell r="AY18">
            <v>11.756456</v>
          </cell>
          <cell r="AZ18">
            <v>38.056455999999997</v>
          </cell>
          <cell r="BA18">
            <v>54.544898863999997</v>
          </cell>
          <cell r="BB18">
            <v>68.92547952999999</v>
          </cell>
          <cell r="BC18">
            <v>71.564900663999993</v>
          </cell>
          <cell r="BD18">
            <v>72.165471076999992</v>
          </cell>
          <cell r="BE18">
            <v>73.201527939999991</v>
          </cell>
          <cell r="BF18">
            <v>73.574295724999985</v>
          </cell>
          <cell r="BG18">
            <v>73.992261608999982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11.756456</v>
          </cell>
          <cell r="BR18">
            <v>38.056455999999997</v>
          </cell>
          <cell r="BS18">
            <v>54.544898863999997</v>
          </cell>
          <cell r="BT18">
            <v>68.92547952999999</v>
          </cell>
          <cell r="BU18">
            <v>71.564900663999993</v>
          </cell>
          <cell r="BV18">
            <v>72.165471076999992</v>
          </cell>
          <cell r="BW18">
            <v>73.201527939999991</v>
          </cell>
          <cell r="BX18">
            <v>73.574295724999985</v>
          </cell>
          <cell r="BY18">
            <v>73.992261608999982</v>
          </cell>
          <cell r="BZ18">
            <v>0</v>
          </cell>
          <cell r="CA18">
            <v>0</v>
          </cell>
          <cell r="CB18">
            <v>0</v>
          </cell>
          <cell r="CC18">
            <v>38.056455999999997</v>
          </cell>
          <cell r="CD18">
            <v>0</v>
          </cell>
          <cell r="CE18">
            <v>38.056455999999997</v>
          </cell>
          <cell r="CF18" t="str">
            <v xml:space="preserve">n.a. </v>
          </cell>
        </row>
        <row r="19">
          <cell r="L19">
            <v>387.18270000000001</v>
          </cell>
          <cell r="M19">
            <v>0</v>
          </cell>
          <cell r="N19">
            <v>387.18270000000001</v>
          </cell>
          <cell r="Q19">
            <v>35.094471764150001</v>
          </cell>
          <cell r="R19">
            <v>35.14656270695</v>
          </cell>
          <cell r="S19">
            <v>29.180717095710001</v>
          </cell>
          <cell r="T19">
            <v>31.759557582969997</v>
          </cell>
          <cell r="U19">
            <v>26.012900590530002</v>
          </cell>
          <cell r="V19">
            <v>28.550581069179998</v>
          </cell>
          <cell r="W19">
            <v>29.711161721580002</v>
          </cell>
          <cell r="X19">
            <v>29.501093009100003</v>
          </cell>
          <cell r="Y19">
            <v>16.481547299860001</v>
          </cell>
          <cell r="Z19">
            <v>54.881081765122673</v>
          </cell>
          <cell r="AA19">
            <v>407.57820320317273</v>
          </cell>
          <cell r="AB19">
            <v>0.3597821418076097</v>
          </cell>
          <cell r="AC19" t="e">
            <v>#VALUE!</v>
          </cell>
          <cell r="AD19">
            <v>0.3597821418076097</v>
          </cell>
          <cell r="AE19">
            <v>29.198869108833222</v>
          </cell>
          <cell r="AF19">
            <v>28.8</v>
          </cell>
          <cell r="AG19">
            <v>31.3</v>
          </cell>
          <cell r="AH19">
            <v>27.130943987791408</v>
          </cell>
          <cell r="AI19">
            <v>30.444743670989389</v>
          </cell>
          <cell r="AJ19">
            <v>28.784751352719894</v>
          </cell>
          <cell r="AK19">
            <v>31.027972937692418</v>
          </cell>
          <cell r="AL19">
            <v>31.818774086118658</v>
          </cell>
          <cell r="AM19">
            <v>31.975064531434899</v>
          </cell>
          <cell r="AN19">
            <v>40.148619127596049</v>
          </cell>
          <cell r="AO19">
            <v>39.130534348595681</v>
          </cell>
          <cell r="AP19">
            <v>6.3351749155667729</v>
          </cell>
          <cell r="AQ19">
            <v>26.924484573620003</v>
          </cell>
          <cell r="AR19">
            <v>3.7944717641499963</v>
          </cell>
          <cell r="AS19">
            <v>8.0156187191585921</v>
          </cell>
          <cell r="AT19">
            <v>-1.2640265752793898</v>
          </cell>
          <cell r="AU19">
            <v>2.9748062302501026</v>
          </cell>
          <cell r="AV19">
            <v>-5.0150723471624161</v>
          </cell>
          <cell r="AW19">
            <v>-3.2681930169386604</v>
          </cell>
          <cell r="AX19">
            <v>-2.2639028098548977</v>
          </cell>
          <cell r="AY19">
            <v>91.258528598020007</v>
          </cell>
          <cell r="AZ19">
            <v>126.35300036216999</v>
          </cell>
          <cell r="BA19">
            <v>161.49956306912</v>
          </cell>
          <cell r="BB19">
            <v>190.68028016483001</v>
          </cell>
          <cell r="BC19">
            <v>222.43983774780003</v>
          </cell>
          <cell r="BD19">
            <v>357.64563622913556</v>
          </cell>
          <cell r="BE19">
            <v>277.00331940751005</v>
          </cell>
          <cell r="BF19">
            <v>306.71448112909002</v>
          </cell>
          <cell r="BG19">
            <v>336.21557413819005</v>
          </cell>
          <cell r="BH19">
            <v>0</v>
          </cell>
          <cell r="BI19">
            <v>89.29886910883323</v>
          </cell>
          <cell r="BJ19">
            <v>116.42981309662463</v>
          </cell>
          <cell r="BK19">
            <v>146.87455676761402</v>
          </cell>
          <cell r="BL19">
            <v>175.65930812033389</v>
          </cell>
          <cell r="BM19">
            <v>206.68728105802634</v>
          </cell>
          <cell r="BN19">
            <v>238.50605514414499</v>
          </cell>
          <cell r="BO19">
            <v>270.48111967557992</v>
          </cell>
          <cell r="BP19">
            <v>310.629738803176</v>
          </cell>
          <cell r="BQ19">
            <v>91.258528598020007</v>
          </cell>
          <cell r="BR19">
            <v>37.05413125333677</v>
          </cell>
          <cell r="BS19">
            <v>45.069749972495373</v>
          </cell>
          <cell r="BT19">
            <v>43.805723397215992</v>
          </cell>
          <cell r="BU19">
            <v>46.780529627466109</v>
          </cell>
          <cell r="BV19">
            <v>41.765457280303671</v>
          </cell>
          <cell r="BW19">
            <v>38.497264263365032</v>
          </cell>
          <cell r="BX19">
            <v>36.233361453510128</v>
          </cell>
          <cell r="BY19">
            <v>25.585835335014067</v>
          </cell>
          <cell r="BZ19">
            <v>24.199999999999996</v>
          </cell>
          <cell r="CA19">
            <v>15.7</v>
          </cell>
          <cell r="CB19">
            <v>23.898</v>
          </cell>
          <cell r="CC19">
            <v>126.35300036216999</v>
          </cell>
          <cell r="CD19">
            <v>63.797999999999995</v>
          </cell>
          <cell r="CE19">
            <v>62.555000362169999</v>
          </cell>
          <cell r="CF19">
            <v>98.051663629220357</v>
          </cell>
        </row>
        <row r="20">
          <cell r="L20">
            <v>334.5376</v>
          </cell>
          <cell r="N20">
            <v>334.5376</v>
          </cell>
          <cell r="Q20">
            <v>22.9039720259</v>
          </cell>
          <cell r="R20">
            <v>25.0219692973</v>
          </cell>
          <cell r="S20">
            <v>21.114573597</v>
          </cell>
          <cell r="T20">
            <v>20.491068197259999</v>
          </cell>
          <cell r="U20">
            <v>18.793302554930001</v>
          </cell>
          <cell r="V20">
            <v>20.673125192440001</v>
          </cell>
          <cell r="W20">
            <v>21.788663787080001</v>
          </cell>
          <cell r="X20">
            <v>23.042011341850003</v>
          </cell>
          <cell r="Y20">
            <v>10.44828470136</v>
          </cell>
          <cell r="Z20">
            <v>47.236163857398111</v>
          </cell>
          <cell r="AA20">
            <v>281.14187918592813</v>
          </cell>
          <cell r="AB20">
            <v>0.31086268638339837</v>
          </cell>
          <cell r="AC20" t="str">
            <v/>
          </cell>
          <cell r="AD20">
            <v>0.31086268638339837</v>
          </cell>
          <cell r="AE20">
            <v>22</v>
          </cell>
          <cell r="AF20">
            <v>22</v>
          </cell>
          <cell r="AG20">
            <v>22</v>
          </cell>
          <cell r="AH20">
            <v>23</v>
          </cell>
          <cell r="AI20">
            <v>26.92924657871426</v>
          </cell>
          <cell r="AJ20">
            <v>26.854149303394049</v>
          </cell>
          <cell r="AK20">
            <v>26.855239421008392</v>
          </cell>
          <cell r="AL20">
            <v>29.218076853133606</v>
          </cell>
          <cell r="AM20">
            <v>30.998947736553696</v>
          </cell>
          <cell r="AN20">
            <v>33.079835667980184</v>
          </cell>
          <cell r="AO20">
            <v>33.098148150243816</v>
          </cell>
          <cell r="AP20">
            <v>0.79152494470999457</v>
          </cell>
          <cell r="AQ20">
            <v>4.8372196887000065</v>
          </cell>
          <cell r="AR20">
            <v>0.90397202589999992</v>
          </cell>
          <cell r="AS20">
            <v>2.0219692973000001</v>
          </cell>
          <cell r="AT20">
            <v>-5.8146729817142599</v>
          </cell>
          <cell r="AU20">
            <v>-6.3630811061340502</v>
          </cell>
          <cell r="AV20">
            <v>-8.0619368660783906</v>
          </cell>
          <cell r="AW20">
            <v>-8.5449516606936058</v>
          </cell>
          <cell r="AX20">
            <v>-9.2102839494736948</v>
          </cell>
          <cell r="AY20">
            <v>49.628744633410001</v>
          </cell>
          <cell r="AZ20">
            <v>72.532716659309997</v>
          </cell>
          <cell r="BA20">
            <v>97.554685956610001</v>
          </cell>
          <cell r="BB20">
            <v>118.66925955361</v>
          </cell>
          <cell r="BC20">
            <v>139.16032775087001</v>
          </cell>
          <cell r="BD20">
            <v>157.9536303058</v>
          </cell>
          <cell r="BE20">
            <v>178.62675549824002</v>
          </cell>
          <cell r="BF20">
            <v>200.41541928532001</v>
          </cell>
          <cell r="BG20">
            <v>223.45743062717003</v>
          </cell>
          <cell r="BI20">
            <v>66</v>
          </cell>
          <cell r="BJ20">
            <v>89</v>
          </cell>
          <cell r="BK20">
            <v>115.92924657871426</v>
          </cell>
          <cell r="BL20">
            <v>142.78339588210829</v>
          </cell>
          <cell r="BM20">
            <v>169.6386353031167</v>
          </cell>
          <cell r="BN20">
            <v>198.8567121562503</v>
          </cell>
          <cell r="BO20">
            <v>229.855659892804</v>
          </cell>
          <cell r="BP20">
            <v>262.9354955607842</v>
          </cell>
          <cell r="BQ20">
            <v>49.628744633410001</v>
          </cell>
          <cell r="BR20">
            <v>6.5327166593099975</v>
          </cell>
          <cell r="BS20">
            <v>8.5546859566100011</v>
          </cell>
          <cell r="BT20">
            <v>2.7400129748957482</v>
          </cell>
          <cell r="BU20">
            <v>-3.6230681312382842</v>
          </cell>
          <cell r="BV20">
            <v>-11.685004997316696</v>
          </cell>
          <cell r="BW20">
            <v>-20.229956658010281</v>
          </cell>
          <cell r="BX20">
            <v>-29.440240607483986</v>
          </cell>
          <cell r="BY20">
            <v>-39.478064933614178</v>
          </cell>
          <cell r="BZ20">
            <v>16.5</v>
          </cell>
          <cell r="CA20">
            <v>10.1</v>
          </cell>
          <cell r="CB20">
            <v>18</v>
          </cell>
          <cell r="CC20">
            <v>72.532716659309997</v>
          </cell>
          <cell r="CD20">
            <v>44.6</v>
          </cell>
          <cell r="CE20">
            <v>27.932716659309996</v>
          </cell>
          <cell r="CF20">
            <v>62.629409550022409</v>
          </cell>
        </row>
        <row r="21">
          <cell r="L21">
            <v>146.351258</v>
          </cell>
          <cell r="N21">
            <v>146.351258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109.19289789080555</v>
          </cell>
          <cell r="V21">
            <v>0</v>
          </cell>
          <cell r="W21">
            <v>0</v>
          </cell>
          <cell r="X21">
            <v>0</v>
          </cell>
          <cell r="Y21">
            <v>31.230465983199998</v>
          </cell>
          <cell r="Z21">
            <v>7.9070483567900007</v>
          </cell>
          <cell r="AA21">
            <v>148.33041223079556</v>
          </cell>
          <cell r="AB21">
            <v>0.13599411610972822</v>
          </cell>
          <cell r="AC21" t="str">
            <v/>
          </cell>
          <cell r="AD21">
            <v>0.13599411610972822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111.04121000000001</v>
          </cell>
          <cell r="AL21">
            <v>0</v>
          </cell>
          <cell r="AM21">
            <v>0</v>
          </cell>
          <cell r="AN21">
            <v>0</v>
          </cell>
          <cell r="AO21">
            <v>35.310048000000002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-1.8483121091944525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109.19289789080555</v>
          </cell>
          <cell r="BE21">
            <v>109.19289789080555</v>
          </cell>
          <cell r="BF21">
            <v>109.19289789080555</v>
          </cell>
          <cell r="BG21">
            <v>109.19289789080555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111.04121000000001</v>
          </cell>
          <cell r="BN21">
            <v>111.04121000000001</v>
          </cell>
          <cell r="BO21">
            <v>111.04121000000001</v>
          </cell>
          <cell r="BP21">
            <v>111.04121000000001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-1.8483121091944525</v>
          </cell>
          <cell r="BW21">
            <v>-1.8483121091944525</v>
          </cell>
          <cell r="BX21">
            <v>-1.8483121091944525</v>
          </cell>
          <cell r="BY21">
            <v>-1.8483121091944525</v>
          </cell>
          <cell r="CC21">
            <v>0</v>
          </cell>
          <cell r="CD21">
            <v>0</v>
          </cell>
          <cell r="CE21">
            <v>0</v>
          </cell>
          <cell r="CF21" t="str">
            <v xml:space="preserve">n.a. </v>
          </cell>
        </row>
        <row r="22">
          <cell r="L22">
            <v>52.645099999999999</v>
          </cell>
          <cell r="N22">
            <v>52.645099999999999</v>
          </cell>
          <cell r="Q22">
            <v>12.190499738249997</v>
          </cell>
          <cell r="R22">
            <v>10.12459340965</v>
          </cell>
          <cell r="S22">
            <v>8.0661434987099998</v>
          </cell>
          <cell r="T22">
            <v>11.26848938571</v>
          </cell>
          <cell r="U22">
            <v>7.2195980356000007</v>
          </cell>
          <cell r="V22">
            <v>7.8774558767399991</v>
          </cell>
          <cell r="W22">
            <v>7.9224979344999999</v>
          </cell>
          <cell r="X22">
            <v>6.4590816672500004</v>
          </cell>
          <cell r="Y22">
            <v>6.0332625985000004</v>
          </cell>
          <cell r="Z22">
            <v>7.6449179077245635</v>
          </cell>
          <cell r="AA22">
            <v>126.43632401724457</v>
          </cell>
          <cell r="AB22">
            <v>4.8919455424211347E-2</v>
          </cell>
          <cell r="AC22" t="str">
            <v/>
          </cell>
          <cell r="AD22">
            <v>4.8919455424211347E-2</v>
          </cell>
          <cell r="AE22">
            <v>7.19886910883322</v>
          </cell>
          <cell r="AF22">
            <v>6.8000000000000007</v>
          </cell>
          <cell r="AG22">
            <v>9.3000000000000007</v>
          </cell>
          <cell r="AH22">
            <v>4.1309439877914071</v>
          </cell>
          <cell r="AI22">
            <v>3.5154970922751296</v>
          </cell>
          <cell r="AJ22">
            <v>1.9306020493258464</v>
          </cell>
          <cell r="AK22">
            <v>4.1727335166840263</v>
          </cell>
          <cell r="AL22">
            <v>2.6006972329850533</v>
          </cell>
          <cell r="AM22">
            <v>0.97611679488120406</v>
          </cell>
          <cell r="AN22">
            <v>7.0687834596158625</v>
          </cell>
          <cell r="AO22">
            <v>6.0323861983518672</v>
          </cell>
          <cell r="AP22">
            <v>5.5436499708567784</v>
          </cell>
          <cell r="AQ22">
            <v>22.087264884919996</v>
          </cell>
          <cell r="AR22">
            <v>2.8904997382499964</v>
          </cell>
          <cell r="AS22">
            <v>5.993649421858593</v>
          </cell>
          <cell r="AT22">
            <v>4.5506464064348702</v>
          </cell>
          <cell r="AU22">
            <v>9.3378873363841528</v>
          </cell>
          <cell r="AV22">
            <v>3.0468645189159744</v>
          </cell>
          <cell r="AW22">
            <v>5.2767586437549454</v>
          </cell>
          <cell r="AX22">
            <v>6.9463811396187962</v>
          </cell>
          <cell r="AY22">
            <v>41.629783964609999</v>
          </cell>
          <cell r="AZ22">
            <v>53.820283702859996</v>
          </cell>
          <cell r="BA22">
            <v>63.94487711251</v>
          </cell>
          <cell r="BB22">
            <v>72.011020611220005</v>
          </cell>
          <cell r="BC22">
            <v>83.279509996930003</v>
          </cell>
          <cell r="BD22">
            <v>90.499108032530003</v>
          </cell>
          <cell r="BE22">
            <v>98.376563909270004</v>
          </cell>
          <cell r="BF22">
            <v>106.29906184377</v>
          </cell>
          <cell r="BG22">
            <v>112.75814351102001</v>
          </cell>
          <cell r="BI22">
            <v>23.298869108833223</v>
          </cell>
          <cell r="BJ22">
            <v>27.429813096624631</v>
          </cell>
          <cell r="BK22">
            <v>30.945310188899761</v>
          </cell>
          <cell r="BL22">
            <v>32.875912238225609</v>
          </cell>
          <cell r="BM22">
            <v>37.048645754909636</v>
          </cell>
          <cell r="BN22">
            <v>39.649342987894691</v>
          </cell>
          <cell r="BO22">
            <v>40.625459782775899</v>
          </cell>
          <cell r="BP22">
            <v>47.694243242391764</v>
          </cell>
          <cell r="BQ22">
            <v>41.629783964609999</v>
          </cell>
          <cell r="BR22">
            <v>30.521414594026773</v>
          </cell>
          <cell r="BS22">
            <v>36.515064015885372</v>
          </cell>
          <cell r="BT22">
            <v>41.065710422320244</v>
          </cell>
          <cell r="BU22">
            <v>50.403597758704393</v>
          </cell>
          <cell r="BV22">
            <v>53.450462277620368</v>
          </cell>
          <cell r="BW22">
            <v>58.727220921375313</v>
          </cell>
          <cell r="BX22">
            <v>65.673602060994114</v>
          </cell>
          <cell r="BY22">
            <v>65.063900268628245</v>
          </cell>
          <cell r="BZ22">
            <v>7.6999999999999957</v>
          </cell>
          <cell r="CA22">
            <v>5.6</v>
          </cell>
          <cell r="CB22">
            <v>5.8979999999999997</v>
          </cell>
          <cell r="CC22">
            <v>53.820283702859996</v>
          </cell>
          <cell r="CD22">
            <v>19.197999999999993</v>
          </cell>
          <cell r="CE22">
            <v>34.622283702860003</v>
          </cell>
          <cell r="CF22">
            <v>180.34318003364942</v>
          </cell>
        </row>
        <row r="23">
          <cell r="L23">
            <v>1674.3179556702951</v>
          </cell>
          <cell r="M23">
            <v>8.8000000000000007</v>
          </cell>
          <cell r="N23">
            <v>1683.117955670295</v>
          </cell>
          <cell r="Q23">
            <v>163.61824812751036</v>
          </cell>
          <cell r="R23">
            <v>61.612279365768785</v>
          </cell>
          <cell r="S23">
            <v>90.096186472955367</v>
          </cell>
          <cell r="T23">
            <v>160.4210803613822</v>
          </cell>
          <cell r="U23">
            <v>297.39152626585241</v>
          </cell>
          <cell r="V23">
            <v>186.98624629550562</v>
          </cell>
          <cell r="W23">
            <v>231.99092437548458</v>
          </cell>
          <cell r="X23">
            <v>65.708967842202497</v>
          </cell>
          <cell r="Y23">
            <v>158.71604268705073</v>
          </cell>
          <cell r="Z23">
            <v>89.273360399922467</v>
          </cell>
          <cell r="AA23">
            <v>1685.5098574418048</v>
          </cell>
          <cell r="AB23">
            <v>1.4198339210365529</v>
          </cell>
          <cell r="AC23" t="e">
            <v>#VALUE!</v>
          </cell>
          <cell r="AD23">
            <v>1.4280111532525248</v>
          </cell>
          <cell r="AE23">
            <v>43.358681283538402</v>
          </cell>
          <cell r="AF23">
            <v>54.703301943100755</v>
          </cell>
          <cell r="AG23">
            <v>206.42999999999998</v>
          </cell>
          <cell r="AH23">
            <v>70.698789840206189</v>
          </cell>
          <cell r="AI23">
            <v>59.375908959537576</v>
          </cell>
          <cell r="AJ23">
            <v>96.220930635838158</v>
          </cell>
          <cell r="AK23">
            <v>335.83759517341042</v>
          </cell>
          <cell r="AL23">
            <v>85.101789017341048</v>
          </cell>
          <cell r="AM23">
            <v>224.30134537572255</v>
          </cell>
          <cell r="AN23">
            <v>94.061628612716802</v>
          </cell>
          <cell r="AO23">
            <v>129.78339337572254</v>
          </cell>
          <cell r="AP23">
            <v>83.805314235128307</v>
          </cell>
          <cell r="AQ23">
            <v>-12.008406786217934</v>
          </cell>
          <cell r="AR23">
            <v>-50.777339729859634</v>
          </cell>
          <cell r="AS23">
            <v>-12.611102625827407</v>
          </cell>
          <cell r="AT23">
            <v>27.177377234257804</v>
          </cell>
          <cell r="AU23">
            <v>59.458325550864039</v>
          </cell>
          <cell r="AV23">
            <v>-38.446068907558015</v>
          </cell>
          <cell r="AW23">
            <v>101.88445727816458</v>
          </cell>
          <cell r="AX23">
            <v>7.6895789997620341</v>
          </cell>
          <cell r="AY23">
            <v>169.85889067554956</v>
          </cell>
          <cell r="AZ23">
            <v>325.51155094568986</v>
          </cell>
          <cell r="BA23">
            <v>383.59923816006869</v>
          </cell>
          <cell r="BB23">
            <v>470.15252435386401</v>
          </cell>
          <cell r="BC23">
            <v>625.83178054056623</v>
          </cell>
          <cell r="BD23">
            <v>811.30850955592302</v>
          </cell>
          <cell r="BE23">
            <v>1104.3753511195941</v>
          </cell>
          <cell r="BF23">
            <v>1327.9476802744889</v>
          </cell>
          <cell r="BG23">
            <v>1393.6566481166917</v>
          </cell>
          <cell r="BH23">
            <v>98.061983226639157</v>
          </cell>
          <cell r="BI23">
            <v>304.49198322663915</v>
          </cell>
          <cell r="BJ23">
            <v>375.19077306684534</v>
          </cell>
          <cell r="BK23">
            <v>434.56668202638292</v>
          </cell>
          <cell r="BL23">
            <v>530.78761266222102</v>
          </cell>
          <cell r="BM23">
            <v>866.62520783563139</v>
          </cell>
          <cell r="BN23">
            <v>951.72699685297243</v>
          </cell>
          <cell r="BO23">
            <v>1176.0283422286952</v>
          </cell>
          <cell r="BP23">
            <v>1270.089970841412</v>
          </cell>
          <cell r="BQ23">
            <v>71.79690744891036</v>
          </cell>
          <cell r="BR23">
            <v>21.019567719050727</v>
          </cell>
          <cell r="BS23">
            <v>8.4084650932233131</v>
          </cell>
          <cell r="BT23">
            <v>35.585842327481132</v>
          </cell>
          <cell r="BU23">
            <v>95.044167878345149</v>
          </cell>
          <cell r="BV23">
            <v>53.876199611097185</v>
          </cell>
          <cell r="BW23">
            <v>152.64835426662171</v>
          </cell>
          <cell r="BX23">
            <v>151.91933804579378</v>
          </cell>
          <cell r="BY23">
            <v>123.5666772752795</v>
          </cell>
          <cell r="BZ23">
            <v>87.848982000000007</v>
          </cell>
          <cell r="CA23">
            <v>68.755261813999994</v>
          </cell>
          <cell r="CB23">
            <v>256.76741800000002</v>
          </cell>
          <cell r="CC23">
            <v>325.51155094568986</v>
          </cell>
          <cell r="CD23">
            <v>413.37166181400005</v>
          </cell>
          <cell r="CE23">
            <v>-87.860110868310187</v>
          </cell>
          <cell r="CF23">
            <v>-21.254507501252849</v>
          </cell>
        </row>
        <row r="24">
          <cell r="L24">
            <v>493.00005823502755</v>
          </cell>
          <cell r="M24">
            <v>8.8000000000000007</v>
          </cell>
          <cell r="N24">
            <v>501.80005823502756</v>
          </cell>
          <cell r="Q24">
            <v>20.389989183469996</v>
          </cell>
          <cell r="R24">
            <v>23.18330702766</v>
          </cell>
          <cell r="S24">
            <v>26.06416653558</v>
          </cell>
          <cell r="T24">
            <v>47.061405926010011</v>
          </cell>
          <cell r="U24">
            <v>30.953203019040004</v>
          </cell>
          <cell r="V24">
            <v>36.708243836569999</v>
          </cell>
          <cell r="W24">
            <v>24.578930537091001</v>
          </cell>
          <cell r="X24">
            <v>18.250467203880003</v>
          </cell>
          <cell r="Y24">
            <v>20.02734643026</v>
          </cell>
          <cell r="Z24">
            <v>54.986501595973827</v>
          </cell>
          <cell r="AA24">
            <v>364.86700234252476</v>
          </cell>
          <cell r="AB24">
            <v>0.45811090439493946</v>
          </cell>
          <cell r="AC24">
            <v>8.1772322159718545E-3</v>
          </cell>
          <cell r="AD24">
            <v>0.46628813661091134</v>
          </cell>
          <cell r="AE24">
            <v>27.7</v>
          </cell>
          <cell r="AF24">
            <v>36</v>
          </cell>
          <cell r="AG24">
            <v>32.700000000000003</v>
          </cell>
          <cell r="AH24">
            <v>24.7</v>
          </cell>
          <cell r="AI24">
            <v>31.9</v>
          </cell>
          <cell r="AJ24">
            <v>52.1</v>
          </cell>
          <cell r="AK24">
            <v>39</v>
          </cell>
          <cell r="AL24">
            <v>43.2</v>
          </cell>
          <cell r="AM24">
            <v>43.2</v>
          </cell>
          <cell r="AN24">
            <v>43.2</v>
          </cell>
          <cell r="AO24">
            <v>43.2</v>
          </cell>
          <cell r="AP24">
            <v>10.564640287859877</v>
          </cell>
          <cell r="AQ24">
            <v>-11.601199240870002</v>
          </cell>
          <cell r="AR24">
            <v>-12.310010816530006</v>
          </cell>
          <cell r="AS24">
            <v>-1.5166929723399996</v>
          </cell>
          <cell r="AT24">
            <v>-5.8358334644199985</v>
          </cell>
          <cell r="AU24">
            <v>-5.0385940739899908</v>
          </cell>
          <cell r="AV24">
            <v>-8.0467969809599964</v>
          </cell>
          <cell r="AW24">
            <v>-6.4917561634300043</v>
          </cell>
          <cell r="AX24">
            <v>-18.621069462909002</v>
          </cell>
          <cell r="AY24">
            <v>62.663441046989874</v>
          </cell>
          <cell r="AZ24">
            <v>83.053430230459867</v>
          </cell>
          <cell r="BA24">
            <v>106.23673725811986</v>
          </cell>
          <cell r="BB24">
            <v>132.30090379369986</v>
          </cell>
          <cell r="BC24">
            <v>179.36230971970986</v>
          </cell>
          <cell r="BD24">
            <v>210.31551273874987</v>
          </cell>
          <cell r="BE24">
            <v>247.02375657531988</v>
          </cell>
          <cell r="BF24">
            <v>271.60268711241088</v>
          </cell>
          <cell r="BG24">
            <v>289.8531543162909</v>
          </cell>
          <cell r="BH24">
            <v>63.7</v>
          </cell>
          <cell r="BI24">
            <v>96.4</v>
          </cell>
          <cell r="BJ24">
            <v>121.10000000000001</v>
          </cell>
          <cell r="BK24">
            <v>153</v>
          </cell>
          <cell r="BL24">
            <v>205.1</v>
          </cell>
          <cell r="BM24">
            <v>244.1</v>
          </cell>
          <cell r="BN24">
            <v>287.3</v>
          </cell>
          <cell r="BO24">
            <v>330.5</v>
          </cell>
          <cell r="BP24">
            <v>373.7</v>
          </cell>
          <cell r="BQ24">
            <v>-1.0365589530101289</v>
          </cell>
          <cell r="BR24">
            <v>-13.346569769540139</v>
          </cell>
          <cell r="BS24">
            <v>-14.863262741880149</v>
          </cell>
          <cell r="BT24">
            <v>-20.69909620630014</v>
          </cell>
          <cell r="BU24">
            <v>-25.737690280290138</v>
          </cell>
          <cell r="BV24">
            <v>-33.784487261250121</v>
          </cell>
          <cell r="BW24">
            <v>-40.276243424680132</v>
          </cell>
          <cell r="BX24">
            <v>-58.897312887589123</v>
          </cell>
          <cell r="BY24">
            <v>-83.846845683709091</v>
          </cell>
          <cell r="BZ24">
            <v>25.247000000000003</v>
          </cell>
          <cell r="CA24">
            <v>20.698</v>
          </cell>
          <cell r="CB24">
            <v>19.547000000000001</v>
          </cell>
          <cell r="CC24">
            <v>83.053430230459867</v>
          </cell>
          <cell r="CD24">
            <v>65.492000000000004</v>
          </cell>
          <cell r="CE24">
            <v>17.561430230459862</v>
          </cell>
          <cell r="CF24">
            <v>26.814618931258561</v>
          </cell>
        </row>
        <row r="25">
          <cell r="L25">
            <v>74.080139435267796</v>
          </cell>
          <cell r="N25">
            <v>74.080139435267796</v>
          </cell>
          <cell r="Q25">
            <v>20.419145816216478</v>
          </cell>
          <cell r="R25">
            <v>18.153312371182583</v>
          </cell>
          <cell r="S25">
            <v>17.05947118514537</v>
          </cell>
          <cell r="T25">
            <v>12.247566229500725</v>
          </cell>
          <cell r="U25">
            <v>25.380658931673061</v>
          </cell>
          <cell r="V25">
            <v>21.110588443768986</v>
          </cell>
          <cell r="W25">
            <v>19.332088271396032</v>
          </cell>
          <cell r="X25">
            <v>22.45435902849901</v>
          </cell>
          <cell r="Y25">
            <v>36.47583390597061</v>
          </cell>
          <cell r="Z25">
            <v>17.618997905190007</v>
          </cell>
          <cell r="AA25">
            <v>225.48435435511669</v>
          </cell>
          <cell r="AB25">
            <v>6.8837557131108951E-2</v>
          </cell>
          <cell r="AC25" t="str">
            <v/>
          </cell>
          <cell r="AD25">
            <v>6.8837557131108951E-2</v>
          </cell>
          <cell r="AE25">
            <v>2</v>
          </cell>
          <cell r="AF25">
            <v>4.0999999999999996</v>
          </cell>
          <cell r="AG25">
            <v>5</v>
          </cell>
          <cell r="AH25">
            <v>22</v>
          </cell>
          <cell r="AI25">
            <v>10.4</v>
          </cell>
          <cell r="AJ25">
            <v>11.8</v>
          </cell>
          <cell r="AK25">
            <v>23.4</v>
          </cell>
          <cell r="AL25">
            <v>7.2</v>
          </cell>
          <cell r="AM25">
            <v>7.2</v>
          </cell>
          <cell r="AN25">
            <v>7.2</v>
          </cell>
          <cell r="AO25">
            <v>7.2</v>
          </cell>
          <cell r="AP25">
            <v>6.741418895517878</v>
          </cell>
          <cell r="AQ25">
            <v>2.3909133710559747</v>
          </cell>
          <cell r="AR25">
            <v>15.419145816216478</v>
          </cell>
          <cell r="AS25">
            <v>-3.846687628817417</v>
          </cell>
          <cell r="AT25">
            <v>6.6594711851453692</v>
          </cell>
          <cell r="AU25">
            <v>0.44756622950072433</v>
          </cell>
          <cell r="AV25">
            <v>1.9806589316730623</v>
          </cell>
          <cell r="AW25">
            <v>13.910588443768987</v>
          </cell>
          <cell r="AX25">
            <v>12.132088271396032</v>
          </cell>
          <cell r="AY25">
            <v>15.232332266573852</v>
          </cell>
          <cell r="AZ25">
            <v>35.651478082790334</v>
          </cell>
          <cell r="BA25">
            <v>53.804790453972913</v>
          </cell>
          <cell r="BB25">
            <v>70.864261639118283</v>
          </cell>
          <cell r="BC25">
            <v>83.111827868619002</v>
          </cell>
          <cell r="BD25">
            <v>108.49248680029206</v>
          </cell>
          <cell r="BE25">
            <v>129.60307524406105</v>
          </cell>
          <cell r="BF25">
            <v>148.93516351545708</v>
          </cell>
          <cell r="BG25">
            <v>171.38952254395608</v>
          </cell>
          <cell r="BH25">
            <v>6.1</v>
          </cell>
          <cell r="BI25">
            <v>11.1</v>
          </cell>
          <cell r="BJ25">
            <v>33.1</v>
          </cell>
          <cell r="BK25">
            <v>43.5</v>
          </cell>
          <cell r="BL25">
            <v>55.3</v>
          </cell>
          <cell r="BM25">
            <v>78.699999999999989</v>
          </cell>
          <cell r="BN25">
            <v>85.899999999999991</v>
          </cell>
          <cell r="BO25">
            <v>93.1</v>
          </cell>
          <cell r="BP25">
            <v>100.3</v>
          </cell>
          <cell r="BQ25">
            <v>9.1323322665738527</v>
          </cell>
          <cell r="BR25">
            <v>24.551478082790332</v>
          </cell>
          <cell r="BS25">
            <v>20.704790453972912</v>
          </cell>
          <cell r="BT25">
            <v>27.364261639118283</v>
          </cell>
          <cell r="BU25">
            <v>27.811827868619005</v>
          </cell>
          <cell r="BV25">
            <v>29.792486800292068</v>
          </cell>
          <cell r="BW25">
            <v>43.703075244061054</v>
          </cell>
          <cell r="BX25">
            <v>55.835163515457083</v>
          </cell>
          <cell r="BY25">
            <v>71.089522543956079</v>
          </cell>
          <cell r="BZ25">
            <v>23.351859999999999</v>
          </cell>
          <cell r="CA25">
            <v>20.5769068</v>
          </cell>
          <cell r="CB25">
            <v>29.963000000000001</v>
          </cell>
          <cell r="CC25">
            <v>35.651478082790334</v>
          </cell>
          <cell r="CD25">
            <v>73.891766799999999</v>
          </cell>
          <cell r="CE25">
            <v>-38.240288717209665</v>
          </cell>
          <cell r="CF25">
            <v>-51.751758515550428</v>
          </cell>
        </row>
        <row r="26">
          <cell r="L26">
            <v>10.8</v>
          </cell>
          <cell r="N26">
            <v>10.8</v>
          </cell>
          <cell r="Q26">
            <v>7.4463383106399998</v>
          </cell>
          <cell r="R26">
            <v>8.1457029190000002E-2</v>
          </cell>
          <cell r="S26">
            <v>0</v>
          </cell>
          <cell r="T26">
            <v>0</v>
          </cell>
          <cell r="U26">
            <v>9.3261672939999998E-2</v>
          </cell>
          <cell r="V26">
            <v>0.87509684561000001</v>
          </cell>
          <cell r="W26">
            <v>6.2785879759299998</v>
          </cell>
          <cell r="X26">
            <v>0</v>
          </cell>
          <cell r="Y26">
            <v>0</v>
          </cell>
          <cell r="Z26">
            <v>0</v>
          </cell>
          <cell r="AA26">
            <v>15.571623193810002</v>
          </cell>
          <cell r="AB26">
            <v>1.0035694083238185E-2</v>
          </cell>
          <cell r="AC26" t="str">
            <v/>
          </cell>
          <cell r="AD26">
            <v>1.0035694083238185E-2</v>
          </cell>
          <cell r="AE26">
            <v>1.5389999999999999</v>
          </cell>
          <cell r="AF26">
            <v>2.1778</v>
          </cell>
          <cell r="AG26">
            <v>19.13</v>
          </cell>
          <cell r="AH26">
            <v>1.2230000000000001</v>
          </cell>
          <cell r="AI26">
            <v>3.2370000000000001</v>
          </cell>
          <cell r="AJ26">
            <v>2</v>
          </cell>
          <cell r="AK26">
            <v>3.1</v>
          </cell>
          <cell r="AL26">
            <v>3.5</v>
          </cell>
          <cell r="AM26">
            <v>3.5</v>
          </cell>
          <cell r="AN26">
            <v>3.5</v>
          </cell>
          <cell r="AO26">
            <v>3.5</v>
          </cell>
          <cell r="AP26">
            <v>-0.74211864049999998</v>
          </cell>
          <cell r="AQ26">
            <v>-2.1778</v>
          </cell>
          <cell r="AR26">
            <v>-11.683661689359999</v>
          </cell>
          <cell r="AS26">
            <v>-1.14154297081</v>
          </cell>
          <cell r="AT26">
            <v>-3.2370000000000001</v>
          </cell>
          <cell r="AU26">
            <v>-2</v>
          </cell>
          <cell r="AV26">
            <v>-3.0067383270599999</v>
          </cell>
          <cell r="AW26">
            <v>-2.6249031543900001</v>
          </cell>
          <cell r="AX26">
            <v>2.7785879759299998</v>
          </cell>
          <cell r="AY26">
            <v>0.79688135949999994</v>
          </cell>
          <cell r="AZ26">
            <v>8.2432196701400002</v>
          </cell>
          <cell r="BA26">
            <v>8.3246766993300003</v>
          </cell>
          <cell r="BB26">
            <v>8.3246766993300003</v>
          </cell>
          <cell r="BC26">
            <v>8.3246766993300003</v>
          </cell>
          <cell r="BD26">
            <v>8.417938372270001</v>
          </cell>
          <cell r="BE26">
            <v>9.2930352178800018</v>
          </cell>
          <cell r="BF26">
            <v>15.571623193810002</v>
          </cell>
          <cell r="BG26">
            <v>15.571623193810002</v>
          </cell>
          <cell r="BH26">
            <v>3.7168000000000001</v>
          </cell>
          <cell r="BI26">
            <v>22.846799999999998</v>
          </cell>
          <cell r="BJ26">
            <v>24.069799999999997</v>
          </cell>
          <cell r="BK26">
            <v>27.306799999999996</v>
          </cell>
          <cell r="BL26">
            <v>29.306799999999996</v>
          </cell>
          <cell r="BM26">
            <v>32.406799999999997</v>
          </cell>
          <cell r="BN26">
            <v>35.906799999999997</v>
          </cell>
          <cell r="BO26">
            <v>39.406799999999997</v>
          </cell>
          <cell r="BP26">
            <v>42.906799999999997</v>
          </cell>
          <cell r="BQ26">
            <v>-2.9199186405000002</v>
          </cell>
          <cell r="BR26">
            <v>-14.603580329859998</v>
          </cell>
          <cell r="BS26">
            <v>-15.745123300669997</v>
          </cell>
          <cell r="BT26">
            <v>-18.982123300669997</v>
          </cell>
          <cell r="BU26">
            <v>-20.982123300669997</v>
          </cell>
          <cell r="BV26">
            <v>-23.988861627729996</v>
          </cell>
          <cell r="BW26">
            <v>-26.613764782119993</v>
          </cell>
          <cell r="BX26">
            <v>-23.835176806189995</v>
          </cell>
          <cell r="BY26">
            <v>-27.335176806189995</v>
          </cell>
          <cell r="BZ26">
            <v>0.55522199999999999</v>
          </cell>
          <cell r="CA26">
            <v>0.17439501400000001</v>
          </cell>
          <cell r="CB26">
            <v>0.149418</v>
          </cell>
          <cell r="CC26">
            <v>8.2432196701400002</v>
          </cell>
          <cell r="CD26">
            <v>0.87903501400000006</v>
          </cell>
          <cell r="CE26">
            <v>7.36418465614</v>
          </cell>
          <cell r="CF26">
            <v>837.75782976262644</v>
          </cell>
        </row>
        <row r="27">
          <cell r="Q27">
            <v>7.9655878573700001</v>
          </cell>
          <cell r="R27">
            <v>3.5245921513900003</v>
          </cell>
          <cell r="S27">
            <v>3.5429002791599995</v>
          </cell>
          <cell r="T27">
            <v>4.7418241746799987</v>
          </cell>
          <cell r="U27">
            <v>2.7218993596900005</v>
          </cell>
          <cell r="V27">
            <v>3.1123026226399997</v>
          </cell>
          <cell r="W27">
            <v>8.4185952205899994</v>
          </cell>
          <cell r="X27">
            <v>0</v>
          </cell>
          <cell r="Y27">
            <v>0</v>
          </cell>
          <cell r="Z27">
            <v>0</v>
          </cell>
          <cell r="AA27">
            <v>43.863806238139993</v>
          </cell>
        </row>
        <row r="28">
          <cell r="L28">
            <v>186.15</v>
          </cell>
          <cell r="N28">
            <v>186.15</v>
          </cell>
          <cell r="Q28">
            <v>5.0113765807009782</v>
          </cell>
          <cell r="R28">
            <v>4.7818756766337636</v>
          </cell>
          <cell r="S28">
            <v>21.554095750260004</v>
          </cell>
          <cell r="T28">
            <v>5.9497288321294901</v>
          </cell>
          <cell r="U28">
            <v>3.9456540861499994</v>
          </cell>
          <cell r="V28">
            <v>21.941462904838779</v>
          </cell>
          <cell r="W28">
            <v>6.9551681920775339</v>
          </cell>
          <cell r="X28">
            <v>11.505704975772867</v>
          </cell>
          <cell r="Y28">
            <v>5.8337863561200001</v>
          </cell>
          <cell r="Z28">
            <v>7.3605258967185696</v>
          </cell>
          <cell r="AA28">
            <v>167.42776221485198</v>
          </cell>
          <cell r="AB28">
            <v>0.17297633829581371</v>
          </cell>
          <cell r="AC28" t="str">
            <v/>
          </cell>
          <cell r="AD28">
            <v>0.17297633829581371</v>
          </cell>
          <cell r="AE28">
            <v>10.119681283538403</v>
          </cell>
          <cell r="AF28">
            <v>10.35904385061521</v>
          </cell>
          <cell r="AG28">
            <v>9.3999999999999986</v>
          </cell>
          <cell r="AH28">
            <v>7.7757898402061905</v>
          </cell>
          <cell r="AI28">
            <v>10.8</v>
          </cell>
          <cell r="AJ28">
            <v>24</v>
          </cell>
          <cell r="AK28">
            <v>5.2</v>
          </cell>
          <cell r="AL28">
            <v>29.5</v>
          </cell>
          <cell r="AM28">
            <v>29.5</v>
          </cell>
          <cell r="AN28">
            <v>29.5</v>
          </cell>
          <cell r="AO28">
            <v>29.5</v>
          </cell>
          <cell r="AP28">
            <v>53.538706444161605</v>
          </cell>
          <cell r="AQ28">
            <v>-1.4290486148652075</v>
          </cell>
          <cell r="AR28">
            <v>-4.3886234192990203</v>
          </cell>
          <cell r="AS28">
            <v>-2.9939141635724269</v>
          </cell>
          <cell r="AT28">
            <v>10.754095750260003</v>
          </cell>
          <cell r="AU28">
            <v>-18.050271167870509</v>
          </cell>
          <cell r="AV28">
            <v>-1.2543459138500008</v>
          </cell>
          <cell r="AW28">
            <v>-7.5585370951612205</v>
          </cell>
          <cell r="AX28">
            <v>-22.544831807922467</v>
          </cell>
          <cell r="AY28">
            <v>72.588382963450016</v>
          </cell>
          <cell r="AZ28">
            <v>77.599759544150999</v>
          </cell>
          <cell r="BA28">
            <v>82.381635220784759</v>
          </cell>
          <cell r="BB28">
            <v>103.93573097104476</v>
          </cell>
          <cell r="BC28">
            <v>109.88545980317426</v>
          </cell>
          <cell r="BD28">
            <v>113.83111388932426</v>
          </cell>
          <cell r="BE28">
            <v>135.77257679416303</v>
          </cell>
          <cell r="BF28">
            <v>142.72774498624057</v>
          </cell>
          <cell r="BG28">
            <v>154.23344996201342</v>
          </cell>
          <cell r="BH28">
            <v>20.478725134153613</v>
          </cell>
          <cell r="BI28">
            <v>29.878725134153612</v>
          </cell>
          <cell r="BJ28">
            <v>37.654514974359799</v>
          </cell>
          <cell r="BK28">
            <v>48.454514974359796</v>
          </cell>
          <cell r="BL28">
            <v>72.454514974359796</v>
          </cell>
          <cell r="BM28">
            <v>77.654514974359799</v>
          </cell>
          <cell r="BN28">
            <v>107.1545149743598</v>
          </cell>
          <cell r="BO28">
            <v>136.65451497435981</v>
          </cell>
          <cell r="BP28">
            <v>166.15451497435981</v>
          </cell>
          <cell r="BQ28">
            <v>52.109657829296403</v>
          </cell>
          <cell r="BR28">
            <v>47.721034409997387</v>
          </cell>
          <cell r="BS28">
            <v>44.72712024642496</v>
          </cell>
          <cell r="BT28">
            <v>55.481215996684966</v>
          </cell>
          <cell r="BU28">
            <v>37.430944828814461</v>
          </cell>
          <cell r="BV28">
            <v>36.176598914964458</v>
          </cell>
          <cell r="BW28">
            <v>28.618061819803231</v>
          </cell>
          <cell r="BX28">
            <v>6.073230011880753</v>
          </cell>
          <cell r="BY28">
            <v>-11.921065012346389</v>
          </cell>
          <cell r="BZ28">
            <v>32.994900000000001</v>
          </cell>
          <cell r="CA28">
            <v>16.900000000000002</v>
          </cell>
          <cell r="CB28">
            <v>8.8000000000000007</v>
          </cell>
          <cell r="CC28">
            <v>77.599759544150999</v>
          </cell>
          <cell r="CD28">
            <v>58.694900000000004</v>
          </cell>
          <cell r="CE28">
            <v>18.904859544150995</v>
          </cell>
          <cell r="CF28">
            <v>32.208691971791417</v>
          </cell>
        </row>
        <row r="29">
          <cell r="L29">
            <v>650.67629999999997</v>
          </cell>
          <cell r="M29">
            <v>0</v>
          </cell>
          <cell r="N29">
            <v>650.67629999999997</v>
          </cell>
          <cell r="Q29">
            <v>100</v>
          </cell>
          <cell r="R29">
            <v>0</v>
          </cell>
          <cell r="S29">
            <v>17.899999999999999</v>
          </cell>
          <cell r="T29">
            <v>88.812268683499994</v>
          </cell>
          <cell r="U29">
            <v>114.15</v>
          </cell>
          <cell r="V29">
            <v>98.247960756910004</v>
          </cell>
          <cell r="W29">
            <v>150.15</v>
          </cell>
          <cell r="X29">
            <v>0.5</v>
          </cell>
          <cell r="Y29">
            <v>58.708274347809997</v>
          </cell>
          <cell r="Z29">
            <v>0.14164135505006925</v>
          </cell>
          <cell r="AA29">
            <v>633.51014514327005</v>
          </cell>
          <cell r="AB29">
            <v>0.60462854574197344</v>
          </cell>
          <cell r="AC29" t="str">
            <v/>
          </cell>
          <cell r="AD29">
            <v>0.60462854574197344</v>
          </cell>
          <cell r="AE29">
            <v>0</v>
          </cell>
          <cell r="AF29">
            <v>0</v>
          </cell>
          <cell r="AG29">
            <v>138.19999999999999</v>
          </cell>
          <cell r="AH29">
            <v>0</v>
          </cell>
          <cell r="AI29">
            <v>0</v>
          </cell>
          <cell r="AJ29">
            <v>0</v>
          </cell>
          <cell r="AK29">
            <v>139.078495</v>
          </cell>
          <cell r="AL29">
            <v>0</v>
          </cell>
          <cell r="AM29">
            <v>139.078</v>
          </cell>
          <cell r="AN29">
            <v>0</v>
          </cell>
          <cell r="AO29">
            <v>0</v>
          </cell>
          <cell r="AP29">
            <v>4.4000000000000004</v>
          </cell>
          <cell r="AQ29">
            <v>0.5</v>
          </cell>
          <cell r="AR29">
            <v>-38.199999999999989</v>
          </cell>
          <cell r="AS29">
            <v>0</v>
          </cell>
          <cell r="AT29">
            <v>17.899999999999999</v>
          </cell>
          <cell r="AU29">
            <v>88.812268683499994</v>
          </cell>
          <cell r="AV29">
            <v>-24.928494999999998</v>
          </cell>
          <cell r="AW29">
            <v>98.247960756910004</v>
          </cell>
          <cell r="AX29">
            <v>11.072000000000003</v>
          </cell>
          <cell r="AY29">
            <v>4.9000000000000004</v>
          </cell>
          <cell r="AZ29">
            <v>104.9</v>
          </cell>
          <cell r="BA29">
            <v>104.9</v>
          </cell>
          <cell r="BB29">
            <v>122.8</v>
          </cell>
          <cell r="BC29">
            <v>211.61226868349999</v>
          </cell>
          <cell r="BD29">
            <v>325.7622686835</v>
          </cell>
          <cell r="BE29">
            <v>424.01022944041</v>
          </cell>
          <cell r="BF29">
            <v>574.16022944041003</v>
          </cell>
          <cell r="BG29">
            <v>574.66022944041003</v>
          </cell>
          <cell r="BH29">
            <v>0</v>
          </cell>
          <cell r="BI29">
            <v>138.19999999999999</v>
          </cell>
          <cell r="BJ29">
            <v>138.19999999999999</v>
          </cell>
          <cell r="BK29">
            <v>138.19999999999999</v>
          </cell>
          <cell r="BL29">
            <v>138.19999999999999</v>
          </cell>
          <cell r="BM29">
            <v>277.27849500000002</v>
          </cell>
          <cell r="BN29">
            <v>277.27849500000002</v>
          </cell>
          <cell r="BO29">
            <v>416.356495</v>
          </cell>
          <cell r="BP29">
            <v>416.356495</v>
          </cell>
          <cell r="BQ29">
            <v>4.9000000000000004</v>
          </cell>
          <cell r="BR29">
            <v>-33.29999999999999</v>
          </cell>
          <cell r="BS29">
            <v>-33.29999999999999</v>
          </cell>
          <cell r="BT29">
            <v>-15.399999999999991</v>
          </cell>
          <cell r="BU29">
            <v>73.412268683500002</v>
          </cell>
          <cell r="BV29">
            <v>48.483773683500004</v>
          </cell>
          <cell r="BW29">
            <v>146.73173444041001</v>
          </cell>
          <cell r="BX29">
            <v>157.80373444041004</v>
          </cell>
          <cell r="BY29">
            <v>158.30373444041004</v>
          </cell>
          <cell r="BZ29">
            <v>0</v>
          </cell>
          <cell r="CA29">
            <v>8.5</v>
          </cell>
          <cell r="CB29">
            <v>189.3</v>
          </cell>
          <cell r="CC29">
            <v>104.9</v>
          </cell>
          <cell r="CD29">
            <v>197.8</v>
          </cell>
          <cell r="CE29">
            <v>-92.9</v>
          </cell>
          <cell r="CF29">
            <v>-46.96663296258847</v>
          </cell>
        </row>
        <row r="30">
          <cell r="G30" t="str">
            <v>Ecopetrol</v>
          </cell>
          <cell r="L30">
            <v>207</v>
          </cell>
          <cell r="N30">
            <v>207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103.5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103.5</v>
          </cell>
          <cell r="AB30">
            <v>0.19235080326206519</v>
          </cell>
          <cell r="AC30" t="str">
            <v/>
          </cell>
          <cell r="AD30">
            <v>0.19235080326206519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139.078495</v>
          </cell>
          <cell r="AL30">
            <v>0</v>
          </cell>
          <cell r="AM30">
            <v>139.078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-35.578495000000004</v>
          </cell>
          <cell r="AW30">
            <v>0</v>
          </cell>
          <cell r="AX30">
            <v>-139.078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103.5</v>
          </cell>
          <cell r="BE30">
            <v>103.5</v>
          </cell>
          <cell r="BF30">
            <v>103.5</v>
          </cell>
          <cell r="BG30">
            <v>103.5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139.078495</v>
          </cell>
          <cell r="BN30">
            <v>139.078495</v>
          </cell>
          <cell r="BO30">
            <v>278.15649500000001</v>
          </cell>
          <cell r="BP30">
            <v>278.15649500000001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-35.578495000000004</v>
          </cell>
          <cell r="BW30">
            <v>-35.578495000000004</v>
          </cell>
          <cell r="BX30">
            <v>-174.65649500000001</v>
          </cell>
          <cell r="BY30">
            <v>-174.65649500000001</v>
          </cell>
          <cell r="CC30">
            <v>0</v>
          </cell>
          <cell r="CD30">
            <v>0</v>
          </cell>
          <cell r="CE30">
            <v>0</v>
          </cell>
          <cell r="CF30" t="str">
            <v xml:space="preserve">n.a. </v>
          </cell>
        </row>
        <row r="31">
          <cell r="G31" t="str">
            <v>Telecom</v>
          </cell>
          <cell r="L31">
            <v>40.799999999999997</v>
          </cell>
          <cell r="N31">
            <v>40.799999999999997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3.7912622092233138E-2</v>
          </cell>
          <cell r="AC31" t="str">
            <v/>
          </cell>
          <cell r="AD31">
            <v>3.7912622092233138E-2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CC31">
            <v>0</v>
          </cell>
          <cell r="CD31">
            <v>0</v>
          </cell>
          <cell r="CE31">
            <v>0</v>
          </cell>
          <cell r="CF31" t="str">
            <v xml:space="preserve">n.a. </v>
          </cell>
        </row>
        <row r="32">
          <cell r="G32" t="str">
            <v>Banco de la República</v>
          </cell>
          <cell r="L32">
            <v>99.999999999999986</v>
          </cell>
          <cell r="N32">
            <v>99.999999999999986</v>
          </cell>
          <cell r="O32">
            <v>0</v>
          </cell>
          <cell r="P32">
            <v>0</v>
          </cell>
          <cell r="Q32">
            <v>100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100</v>
          </cell>
          <cell r="AB32">
            <v>9.2923093363316514E-2</v>
          </cell>
          <cell r="AC32" t="str">
            <v/>
          </cell>
          <cell r="AD32">
            <v>9.2923093363316514E-2</v>
          </cell>
          <cell r="AE32">
            <v>0</v>
          </cell>
          <cell r="AF32">
            <v>0</v>
          </cell>
          <cell r="AG32">
            <v>138.19999999999999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-38.199999999999989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100</v>
          </cell>
          <cell r="BA32">
            <v>100</v>
          </cell>
          <cell r="BB32">
            <v>100</v>
          </cell>
          <cell r="BC32">
            <v>100</v>
          </cell>
          <cell r="BD32">
            <v>100</v>
          </cell>
          <cell r="BE32">
            <v>100</v>
          </cell>
          <cell r="BF32">
            <v>100</v>
          </cell>
          <cell r="BG32">
            <v>100</v>
          </cell>
          <cell r="BH32">
            <v>0</v>
          </cell>
          <cell r="BI32">
            <v>138.19999999999999</v>
          </cell>
          <cell r="BJ32">
            <v>138.19999999999999</v>
          </cell>
          <cell r="BK32">
            <v>138.19999999999999</v>
          </cell>
          <cell r="BL32">
            <v>138.19999999999999</v>
          </cell>
          <cell r="BM32">
            <v>138.19999999999999</v>
          </cell>
          <cell r="BN32">
            <v>138.19999999999999</v>
          </cell>
          <cell r="BO32">
            <v>138.19999999999999</v>
          </cell>
          <cell r="BP32">
            <v>138.19999999999999</v>
          </cell>
          <cell r="BQ32">
            <v>0</v>
          </cell>
          <cell r="BR32">
            <v>-38.199999999999989</v>
          </cell>
          <cell r="BS32">
            <v>-38.199999999999989</v>
          </cell>
          <cell r="BT32">
            <v>-38.199999999999989</v>
          </cell>
          <cell r="BU32">
            <v>-38.199999999999989</v>
          </cell>
          <cell r="BV32">
            <v>-38.199999999999989</v>
          </cell>
          <cell r="BW32">
            <v>-38.199999999999989</v>
          </cell>
          <cell r="BX32">
            <v>-38.199999999999989</v>
          </cell>
          <cell r="BY32">
            <v>-38.199999999999989</v>
          </cell>
          <cell r="CB32">
            <v>189.3</v>
          </cell>
          <cell r="CC32">
            <v>100</v>
          </cell>
          <cell r="CD32">
            <v>189.3</v>
          </cell>
          <cell r="CE32">
            <v>-89.300000000000011</v>
          </cell>
          <cell r="CF32">
            <v>-47.173798203909143</v>
          </cell>
        </row>
        <row r="33">
          <cell r="G33" t="str">
            <v>Isagen</v>
          </cell>
          <cell r="L33">
            <v>175.30330000000001</v>
          </cell>
          <cell r="N33">
            <v>175.30330000000001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0.16289724912797485</v>
          </cell>
          <cell r="AC33" t="str">
            <v/>
          </cell>
          <cell r="AD33">
            <v>0.16289724912797485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CC33">
            <v>0</v>
          </cell>
          <cell r="CD33">
            <v>0</v>
          </cell>
          <cell r="CE33">
            <v>0</v>
          </cell>
          <cell r="CF33" t="str">
            <v xml:space="preserve">n.a. </v>
          </cell>
        </row>
        <row r="34">
          <cell r="G34" t="str">
            <v xml:space="preserve">Resto  </v>
          </cell>
          <cell r="L34">
            <v>127.57299999999999</v>
          </cell>
          <cell r="N34">
            <v>127.57299999999999</v>
          </cell>
          <cell r="O34">
            <v>4.4000000000000004</v>
          </cell>
          <cell r="P34">
            <v>0.5</v>
          </cell>
          <cell r="Q34">
            <v>0</v>
          </cell>
          <cell r="R34">
            <v>0</v>
          </cell>
          <cell r="S34">
            <v>17.899999999999999</v>
          </cell>
          <cell r="T34">
            <v>88.812268683499994</v>
          </cell>
          <cell r="U34">
            <v>10.650000000000006</v>
          </cell>
          <cell r="V34">
            <v>98.247960756910004</v>
          </cell>
          <cell r="W34">
            <v>150.15</v>
          </cell>
          <cell r="X34">
            <v>0.5</v>
          </cell>
          <cell r="Y34">
            <v>58.708274347809997</v>
          </cell>
          <cell r="Z34">
            <v>0.14164135505006925</v>
          </cell>
          <cell r="AA34">
            <v>430.01014514327011</v>
          </cell>
          <cell r="AB34">
            <v>0.11854477789638378</v>
          </cell>
          <cell r="AC34" t="str">
            <v/>
          </cell>
          <cell r="AD34">
            <v>0.11854477789638378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4.4000000000000004</v>
          </cell>
          <cell r="AQ34">
            <v>0.5</v>
          </cell>
          <cell r="AR34">
            <v>0</v>
          </cell>
          <cell r="AS34">
            <v>0</v>
          </cell>
          <cell r="AT34">
            <v>17.899999999999999</v>
          </cell>
          <cell r="AU34">
            <v>88.812268683499994</v>
          </cell>
          <cell r="AV34">
            <v>10.650000000000006</v>
          </cell>
          <cell r="AW34">
            <v>98.247960756910004</v>
          </cell>
          <cell r="AX34">
            <v>150.15</v>
          </cell>
          <cell r="AY34">
            <v>4.9000000000000004</v>
          </cell>
          <cell r="AZ34">
            <v>4.9000000000000004</v>
          </cell>
          <cell r="BA34">
            <v>4.9000000000000004</v>
          </cell>
          <cell r="BB34">
            <v>22.799999999999997</v>
          </cell>
          <cell r="BC34">
            <v>111.61226868349999</v>
          </cell>
          <cell r="BD34">
            <v>122.2622686835</v>
          </cell>
          <cell r="BE34">
            <v>220.51022944041</v>
          </cell>
          <cell r="BF34">
            <v>370.66022944041003</v>
          </cell>
          <cell r="BG34">
            <v>371.16022944041003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4.9000000000000004</v>
          </cell>
          <cell r="BR34">
            <v>4.9000000000000004</v>
          </cell>
          <cell r="BS34">
            <v>4.9000000000000004</v>
          </cell>
          <cell r="BT34">
            <v>22.799999999999997</v>
          </cell>
          <cell r="BU34">
            <v>111.61226868349999</v>
          </cell>
          <cell r="BV34">
            <v>122.2622686835</v>
          </cell>
          <cell r="BW34">
            <v>220.51022944041</v>
          </cell>
          <cell r="BX34">
            <v>370.66022944041003</v>
          </cell>
          <cell r="BY34">
            <v>371.16022944041003</v>
          </cell>
          <cell r="CA34">
            <v>8.5</v>
          </cell>
          <cell r="CC34">
            <v>4.9000000000000004</v>
          </cell>
          <cell r="CD34">
            <v>8.5</v>
          </cell>
          <cell r="CE34">
            <v>-3.5999999999999996</v>
          </cell>
          <cell r="CF34">
            <v>-42.35294117647058</v>
          </cell>
        </row>
        <row r="35"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109.19289789080555</v>
          </cell>
          <cell r="V35">
            <v>0</v>
          </cell>
          <cell r="W35">
            <v>0</v>
          </cell>
          <cell r="X35">
            <v>0</v>
          </cell>
          <cell r="Y35">
            <v>31.230465983199998</v>
          </cell>
          <cell r="Z35">
            <v>7.9070483567900007</v>
          </cell>
          <cell r="AA35">
            <v>148.33041223079556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111.04121000000001</v>
          </cell>
          <cell r="AL35">
            <v>0</v>
          </cell>
          <cell r="AM35">
            <v>0</v>
          </cell>
          <cell r="AN35">
            <v>0</v>
          </cell>
          <cell r="AO35">
            <v>35.310048000000002</v>
          </cell>
          <cell r="AV35">
            <v>-1.8483121091944525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109.19289789080555</v>
          </cell>
          <cell r="BE35">
            <v>109.19289789080555</v>
          </cell>
          <cell r="BF35">
            <v>109.19289789080555</v>
          </cell>
          <cell r="BG35">
            <v>109.19289789080555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111.04121000000001</v>
          </cell>
          <cell r="BN35">
            <v>111.04121000000001</v>
          </cell>
          <cell r="BO35">
            <v>111.04121000000001</v>
          </cell>
          <cell r="BP35">
            <v>111.04121000000001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-1.8483121091944525</v>
          </cell>
          <cell r="BW35">
            <v>-1.8483121091944525</v>
          </cell>
          <cell r="BX35">
            <v>-1.8483121091944525</v>
          </cell>
          <cell r="BY35">
            <v>-1.8483121091944525</v>
          </cell>
        </row>
        <row r="36">
          <cell r="AA36">
            <v>0</v>
          </cell>
        </row>
        <row r="37">
          <cell r="L37">
            <v>113.2602</v>
          </cell>
          <cell r="M37">
            <v>0</v>
          </cell>
          <cell r="N37">
            <v>113.2602</v>
          </cell>
          <cell r="Q37">
            <v>2.3858103791129004</v>
          </cell>
          <cell r="R37">
            <v>11.887735109712438</v>
          </cell>
          <cell r="S37">
            <v>3.9755527228100003</v>
          </cell>
          <cell r="T37">
            <v>1.608286515561961</v>
          </cell>
          <cell r="U37">
            <v>10.953951305553801</v>
          </cell>
          <cell r="V37">
            <v>4.9905908851678502</v>
          </cell>
          <cell r="W37">
            <v>16.277554178399999</v>
          </cell>
          <cell r="X37">
            <v>12.998436634050623</v>
          </cell>
          <cell r="Y37">
            <v>6.4403356636901039</v>
          </cell>
          <cell r="Z37">
            <v>1.2586452902</v>
          </cell>
          <cell r="AA37">
            <v>86.454751723295459</v>
          </cell>
          <cell r="AB37">
            <v>0.10524488138947902</v>
          </cell>
          <cell r="AC37" t="str">
            <v/>
          </cell>
          <cell r="AD37">
            <v>0.10524488138947902</v>
          </cell>
          <cell r="AE37">
            <v>2</v>
          </cell>
          <cell r="AF37">
            <v>2.0664580924855489</v>
          </cell>
          <cell r="AG37">
            <v>2</v>
          </cell>
          <cell r="AH37">
            <v>15</v>
          </cell>
          <cell r="AI37">
            <v>3.03890895953757</v>
          </cell>
          <cell r="AJ37">
            <v>6.320930635838149</v>
          </cell>
          <cell r="AK37">
            <v>15.0178901734104</v>
          </cell>
          <cell r="AL37">
            <v>1.7017890173410399</v>
          </cell>
          <cell r="AM37">
            <v>1.8233453757225431</v>
          </cell>
          <cell r="AN37">
            <v>10.6616286127168</v>
          </cell>
          <cell r="AO37">
            <v>11.073345375722543</v>
          </cell>
          <cell r="AP37">
            <v>9.3026672480889339</v>
          </cell>
          <cell r="AQ37">
            <v>0.30872769846130099</v>
          </cell>
          <cell r="AR37">
            <v>0.38581037911290039</v>
          </cell>
          <cell r="AS37">
            <v>-3.1122648902875625</v>
          </cell>
          <cell r="AT37">
            <v>0.93664376327243026</v>
          </cell>
          <cell r="AU37">
            <v>-4.7126441202761882</v>
          </cell>
          <cell r="AV37">
            <v>-4.0639388678565993</v>
          </cell>
          <cell r="AW37">
            <v>3.2888018678268103</v>
          </cell>
          <cell r="AX37">
            <v>14.454208802677456</v>
          </cell>
          <cell r="AY37">
            <v>13.677853039035783</v>
          </cell>
          <cell r="AZ37">
            <v>16.063663418148685</v>
          </cell>
          <cell r="BA37">
            <v>27.951398527861123</v>
          </cell>
          <cell r="BB37">
            <v>31.926951250671124</v>
          </cell>
          <cell r="BC37">
            <v>33.535237766233088</v>
          </cell>
          <cell r="BD37">
            <v>44.489189071786889</v>
          </cell>
          <cell r="BE37">
            <v>49.479779956954737</v>
          </cell>
          <cell r="BF37">
            <v>65.757334135354739</v>
          </cell>
          <cell r="BG37">
            <v>78.755770769405359</v>
          </cell>
          <cell r="BH37">
            <v>4.0664580924855489</v>
          </cell>
          <cell r="BI37">
            <v>6.0664580924855489</v>
          </cell>
          <cell r="BJ37">
            <v>21.066458092485547</v>
          </cell>
          <cell r="BK37">
            <v>24.105367052023116</v>
          </cell>
          <cell r="BL37">
            <v>30.426297687861265</v>
          </cell>
          <cell r="BM37">
            <v>45.444187861271665</v>
          </cell>
          <cell r="BN37">
            <v>47.145976878612707</v>
          </cell>
          <cell r="BO37">
            <v>48.969322254335253</v>
          </cell>
          <cell r="BP37">
            <v>59.63095086705205</v>
          </cell>
          <cell r="BQ37">
            <v>9.6113949465502344</v>
          </cell>
          <cell r="BR37">
            <v>9.9972053256631366</v>
          </cell>
          <cell r="BS37">
            <v>6.8849404353755759</v>
          </cell>
          <cell r="BT37">
            <v>7.8215841986480079</v>
          </cell>
          <cell r="BU37">
            <v>3.1089400783718233</v>
          </cell>
          <cell r="BV37">
            <v>-0.95499878948477601</v>
          </cell>
          <cell r="BW37">
            <v>2.3338030783420294</v>
          </cell>
          <cell r="BX37">
            <v>16.788011881019486</v>
          </cell>
          <cell r="BY37">
            <v>19.124819902353309</v>
          </cell>
          <cell r="BZ37">
            <v>5.7</v>
          </cell>
          <cell r="CA37">
            <v>1.9059599999999999</v>
          </cell>
          <cell r="CB37">
            <v>9.0079999999999991</v>
          </cell>
          <cell r="CC37">
            <v>16.063663418148685</v>
          </cell>
          <cell r="CD37">
            <v>16.613959999999999</v>
          </cell>
          <cell r="CE37">
            <v>-0.55029658185131325</v>
          </cell>
          <cell r="CF37">
            <v>-3.312254163675088</v>
          </cell>
        </row>
        <row r="38">
          <cell r="AX38">
            <v>0</v>
          </cell>
        </row>
        <row r="39">
          <cell r="L39">
            <v>16373.281155494238</v>
          </cell>
          <cell r="M39">
            <v>135.69999999999999</v>
          </cell>
          <cell r="N39">
            <v>16508.981155494239</v>
          </cell>
          <cell r="Q39">
            <v>1562.7831531930278</v>
          </cell>
          <cell r="R39">
            <v>1335.5517192517016</v>
          </cell>
          <cell r="S39">
            <v>1459.047491855642</v>
          </cell>
          <cell r="T39">
            <v>1159.3107929749726</v>
          </cell>
          <cell r="U39">
            <v>1597.5626542380755</v>
          </cell>
          <cell r="V39">
            <v>1158.6352938180446</v>
          </cell>
          <cell r="W39">
            <v>1776.2541291407799</v>
          </cell>
          <cell r="X39">
            <v>1148.16500459793</v>
          </cell>
          <cell r="Y39">
            <v>1326.2427183671002</v>
          </cell>
          <cell r="Z39">
            <v>1444.4205285488624</v>
          </cell>
          <cell r="AA39">
            <v>16173.372973017391</v>
          </cell>
          <cell r="AB39">
            <v>15.214559334758221</v>
          </cell>
          <cell r="AC39">
            <v>0.12609663769402049</v>
          </cell>
          <cell r="AD39">
            <v>15.340655972452241</v>
          </cell>
          <cell r="AE39">
            <v>1068.756363721712</v>
          </cell>
          <cell r="AF39">
            <v>1031.5777194433952</v>
          </cell>
          <cell r="AG39">
            <v>1690.6351448769883</v>
          </cell>
          <cell r="AH39">
            <v>1358.7798698023994</v>
          </cell>
          <cell r="AI39">
            <v>1374.4917745222101</v>
          </cell>
          <cell r="AJ39">
            <v>1179.3930006395633</v>
          </cell>
          <cell r="AK39">
            <v>1534.3171599107404</v>
          </cell>
          <cell r="AL39">
            <v>1264.4377098859882</v>
          </cell>
          <cell r="AM39">
            <v>1722.9915233872923</v>
          </cell>
          <cell r="AN39">
            <v>1132.3894454266033</v>
          </cell>
          <cell r="AO39">
            <v>1381.363855251499</v>
          </cell>
          <cell r="AP39">
            <v>71.364277281834575</v>
          </cell>
          <cell r="AQ39">
            <v>33.701126584312306</v>
          </cell>
          <cell r="AR39">
            <v>-127.85199168396048</v>
          </cell>
          <cell r="AS39">
            <v>-23.228150550697819</v>
          </cell>
          <cell r="AT39">
            <v>84.555717333431858</v>
          </cell>
          <cell r="AU39">
            <v>-20.082207664590669</v>
          </cell>
          <cell r="AV39">
            <v>63.245494327335109</v>
          </cell>
          <cell r="AW39">
            <v>-105.80241606794357</v>
          </cell>
          <cell r="AX39">
            <v>53.262605753487605</v>
          </cell>
          <cell r="AY39">
            <v>2205.399487031254</v>
          </cell>
          <cell r="AZ39">
            <v>3768.1826402242814</v>
          </cell>
          <cell r="BA39">
            <v>5103.7343594759841</v>
          </cell>
          <cell r="BB39">
            <v>6562.7818513316261</v>
          </cell>
          <cell r="BC39">
            <v>7722.0926443065982</v>
          </cell>
          <cell r="BD39">
            <v>9319.6552985446742</v>
          </cell>
          <cell r="BE39">
            <v>10478.29059236272</v>
          </cell>
          <cell r="BF39">
            <v>12254.544721503498</v>
          </cell>
          <cell r="BG39">
            <v>13402.709726101428</v>
          </cell>
          <cell r="BH39">
            <v>2100.3340831651071</v>
          </cell>
          <cell r="BI39">
            <v>3790.969228042095</v>
          </cell>
          <cell r="BJ39">
            <v>5149.7490978444939</v>
          </cell>
          <cell r="BK39">
            <v>6524.240872366704</v>
          </cell>
          <cell r="BL39">
            <v>7703.633873006268</v>
          </cell>
          <cell r="BM39">
            <v>9237.951032917008</v>
          </cell>
          <cell r="BN39">
            <v>10502.388742802996</v>
          </cell>
          <cell r="BO39">
            <v>12225.380266190288</v>
          </cell>
          <cell r="BP39">
            <v>13357.769711616891</v>
          </cell>
          <cell r="BQ39">
            <v>105.06540386614701</v>
          </cell>
          <cell r="BR39">
            <v>-22.786587817813107</v>
          </cell>
          <cell r="BS39">
            <v>-46.014738368510578</v>
          </cell>
          <cell r="BT39">
            <v>38.540978964921635</v>
          </cell>
          <cell r="BU39">
            <v>18.458771300331165</v>
          </cell>
          <cell r="BV39">
            <v>81.704265627666445</v>
          </cell>
          <cell r="BW39">
            <v>-24.098150440275276</v>
          </cell>
          <cell r="BX39">
            <v>29.164455313210055</v>
          </cell>
          <cell r="BY39">
            <v>44.940014484536732</v>
          </cell>
          <cell r="BZ39">
            <v>842.57889693999994</v>
          </cell>
          <cell r="CA39">
            <v>927.68931685999996</v>
          </cell>
          <cell r="CB39">
            <v>1208.6286885</v>
          </cell>
          <cell r="CC39">
            <v>3768.1826402242814</v>
          </cell>
          <cell r="CD39">
            <v>2978.8969023</v>
          </cell>
          <cell r="CE39">
            <v>789.28573792428142</v>
          </cell>
          <cell r="CF39">
            <v>26.495906498639666</v>
          </cell>
        </row>
        <row r="40">
          <cell r="L40">
            <v>13835.694171749044</v>
          </cell>
          <cell r="M40">
            <v>135.69999999999999</v>
          </cell>
          <cell r="N40">
            <v>13971.394171749045</v>
          </cell>
          <cell r="Q40">
            <v>1268.7220575171</v>
          </cell>
          <cell r="R40">
            <v>1092.9445943212645</v>
          </cell>
          <cell r="S40">
            <v>1295.417872444752</v>
          </cell>
          <cell r="T40">
            <v>1014.5812168482155</v>
          </cell>
          <cell r="U40">
            <v>1354.7337588262978</v>
          </cell>
          <cell r="V40">
            <v>960.02224971059331</v>
          </cell>
          <cell r="W40">
            <v>1265.1986597871232</v>
          </cell>
          <cell r="X40">
            <v>936.90342965859668</v>
          </cell>
          <cell r="Y40">
            <v>1228.3875718281001</v>
          </cell>
          <cell r="Z40">
            <v>1156.9326777232959</v>
          </cell>
          <cell r="AA40">
            <v>13489.21330987201</v>
          </cell>
          <cell r="AB40">
            <v>12.856555012677306</v>
          </cell>
          <cell r="AC40">
            <v>0.12609663769402049</v>
          </cell>
          <cell r="AD40">
            <v>12.982651650371327</v>
          </cell>
          <cell r="AE40">
            <v>929.45947908848927</v>
          </cell>
          <cell r="AF40">
            <v>892.92130767706817</v>
          </cell>
          <cell r="AG40">
            <v>1360.775263643369</v>
          </cell>
          <cell r="AH40">
            <v>1117.5272050139802</v>
          </cell>
          <cell r="AI40">
            <v>1194.5268260458204</v>
          </cell>
          <cell r="AJ40">
            <v>1015.6999489663854</v>
          </cell>
          <cell r="AK40">
            <v>1339.5282498029148</v>
          </cell>
          <cell r="AL40">
            <v>986.0998427674059</v>
          </cell>
          <cell r="AM40">
            <v>1284.7680256926667</v>
          </cell>
          <cell r="AN40">
            <v>1018.8048114522427</v>
          </cell>
          <cell r="AO40">
            <v>1305.8493420435129</v>
          </cell>
          <cell r="AP40">
            <v>72.717097568724057</v>
          </cell>
          <cell r="AQ40">
            <v>20.271336872389384</v>
          </cell>
          <cell r="AR40">
            <v>-92.05320612626906</v>
          </cell>
          <cell r="AS40">
            <v>-24.582610692715662</v>
          </cell>
          <cell r="AT40">
            <v>100.89104639893162</v>
          </cell>
          <cell r="AU40">
            <v>-1.1187321181698735</v>
          </cell>
          <cell r="AV40">
            <v>15.205509023383001</v>
          </cell>
          <cell r="AW40">
            <v>-26.077593056812589</v>
          </cell>
          <cell r="AX40">
            <v>-19.569365905543464</v>
          </cell>
          <cell r="AY40">
            <v>1915.3692212066708</v>
          </cell>
          <cell r="AZ40">
            <v>3184.0912787237703</v>
          </cell>
          <cell r="BA40">
            <v>4277.0358730450353</v>
          </cell>
          <cell r="BB40">
            <v>5572.4537454897873</v>
          </cell>
          <cell r="BC40">
            <v>6587.0349623380025</v>
          </cell>
          <cell r="BD40">
            <v>7941.7687211643015</v>
          </cell>
          <cell r="BE40">
            <v>8901.7909708748957</v>
          </cell>
          <cell r="BF40">
            <v>10166.989630662018</v>
          </cell>
          <cell r="BG40">
            <v>11103.893060320614</v>
          </cell>
          <cell r="BH40">
            <v>1822.3807867655573</v>
          </cell>
          <cell r="BI40">
            <v>3183.1560504089261</v>
          </cell>
          <cell r="BJ40">
            <v>4300.6832554229059</v>
          </cell>
          <cell r="BK40">
            <v>5495.2100814687265</v>
          </cell>
          <cell r="BL40">
            <v>6510.9100304351123</v>
          </cell>
          <cell r="BM40">
            <v>7850.4382802380269</v>
          </cell>
          <cell r="BN40">
            <v>8836.5381230054336</v>
          </cell>
          <cell r="BO40">
            <v>10121.306148698101</v>
          </cell>
          <cell r="BP40">
            <v>11140.110960150343</v>
          </cell>
          <cell r="BQ40">
            <v>92.988434441113299</v>
          </cell>
          <cell r="BR40">
            <v>0.93522831484444424</v>
          </cell>
          <cell r="BS40">
            <v>-23.647382377871011</v>
          </cell>
          <cell r="BT40">
            <v>77.243664021060852</v>
          </cell>
          <cell r="BU40">
            <v>76.124931902891007</v>
          </cell>
          <cell r="BV40">
            <v>91.330440926274349</v>
          </cell>
          <cell r="BW40">
            <v>65.25284786946213</v>
          </cell>
          <cell r="BX40">
            <v>45.683481963917075</v>
          </cell>
          <cell r="BY40">
            <v>-36.217899829729504</v>
          </cell>
          <cell r="BZ40">
            <v>791.20639199999994</v>
          </cell>
          <cell r="CA40">
            <v>742.37813659999995</v>
          </cell>
          <cell r="CB40">
            <v>1032.1294164999999</v>
          </cell>
          <cell r="CC40">
            <v>3184.0912787237703</v>
          </cell>
          <cell r="CD40">
            <v>2565.7139450999998</v>
          </cell>
          <cell r="CE40">
            <v>618.37733362377048</v>
          </cell>
          <cell r="CF40">
            <v>24.101569654900445</v>
          </cell>
        </row>
        <row r="41">
          <cell r="L41">
            <v>3039.0008549118384</v>
          </cell>
          <cell r="N41">
            <v>3039.0008549118384</v>
          </cell>
          <cell r="Q41">
            <v>229.82562720125335</v>
          </cell>
          <cell r="R41">
            <v>231.78627338494337</v>
          </cell>
          <cell r="S41">
            <v>220.36962725388335</v>
          </cell>
          <cell r="T41">
            <v>260.44324293338332</v>
          </cell>
          <cell r="U41">
            <v>322.04120313933333</v>
          </cell>
          <cell r="V41">
            <v>236.95060855333335</v>
          </cell>
          <cell r="W41">
            <v>239.19305935433331</v>
          </cell>
          <cell r="X41">
            <v>228.78283836333335</v>
          </cell>
          <cell r="Y41">
            <v>240.99025244333333</v>
          </cell>
          <cell r="Z41">
            <v>489.89481366878056</v>
          </cell>
          <cell r="AA41">
            <v>3086.9989706022366</v>
          </cell>
          <cell r="AB41">
            <v>2.8239336017217149</v>
          </cell>
          <cell r="AC41" t="str">
            <v/>
          </cell>
          <cell r="AD41">
            <v>2.8239336017217149</v>
          </cell>
          <cell r="AE41">
            <v>136.05759002946508</v>
          </cell>
          <cell r="AF41">
            <v>235.99584037193952</v>
          </cell>
          <cell r="AG41">
            <v>253.06730158728695</v>
          </cell>
          <cell r="AH41">
            <v>238.41410385292349</v>
          </cell>
          <cell r="AI41">
            <v>234.579779344998</v>
          </cell>
          <cell r="AJ41">
            <v>263.55543885477232</v>
          </cell>
          <cell r="AK41">
            <v>313.56136992002473</v>
          </cell>
          <cell r="AL41">
            <v>219.88163636300035</v>
          </cell>
          <cell r="AM41">
            <v>232.67036491447831</v>
          </cell>
          <cell r="AN41">
            <v>252.64815895060499</v>
          </cell>
          <cell r="AO41">
            <v>242.8264105908535</v>
          </cell>
          <cell r="AP41">
            <v>26.681482223868272</v>
          </cell>
          <cell r="AQ41">
            <v>-12.013488318946202</v>
          </cell>
          <cell r="AR41">
            <v>-23.241674386033594</v>
          </cell>
          <cell r="AS41">
            <v>-6.6278304679801181</v>
          </cell>
          <cell r="AT41">
            <v>-14.210152091114651</v>
          </cell>
          <cell r="AU41">
            <v>-3.1121959213890023</v>
          </cell>
          <cell r="AV41">
            <v>8.4798332193086026</v>
          </cell>
          <cell r="AW41">
            <v>17.068972190333</v>
          </cell>
          <cell r="AX41">
            <v>6.5226944398550017</v>
          </cell>
          <cell r="AY41">
            <v>386.72142430632664</v>
          </cell>
          <cell r="AZ41">
            <v>616.54705150758002</v>
          </cell>
          <cell r="BA41">
            <v>848.33332489252336</v>
          </cell>
          <cell r="BB41">
            <v>1068.7029521464067</v>
          </cell>
          <cell r="BC41">
            <v>1329.14619507979</v>
          </cell>
          <cell r="BD41">
            <v>1651.1873982191232</v>
          </cell>
          <cell r="BE41">
            <v>1888.1380067724565</v>
          </cell>
          <cell r="BF41">
            <v>2127.3310661267897</v>
          </cell>
          <cell r="BG41">
            <v>2356.1139044901229</v>
          </cell>
          <cell r="BH41">
            <v>372.05343040140463</v>
          </cell>
          <cell r="BI41">
            <v>625.12073198869155</v>
          </cell>
          <cell r="BJ41">
            <v>863.53483584161506</v>
          </cell>
          <cell r="BK41">
            <v>1098.114615186613</v>
          </cell>
          <cell r="BL41">
            <v>1361.6700540413854</v>
          </cell>
          <cell r="BM41">
            <v>1675.2314239614102</v>
          </cell>
          <cell r="BN41">
            <v>1895.1130603244105</v>
          </cell>
          <cell r="BO41">
            <v>2127.7834252388889</v>
          </cell>
          <cell r="BP41">
            <v>2380.4315841894941</v>
          </cell>
          <cell r="BQ41">
            <v>14.667993904922014</v>
          </cell>
          <cell r="BR41">
            <v>-8.5736804811115235</v>
          </cell>
          <cell r="BS41">
            <v>-15.201510949091698</v>
          </cell>
          <cell r="BT41">
            <v>-29.411663040206349</v>
          </cell>
          <cell r="BU41">
            <v>-32.523858961595352</v>
          </cell>
          <cell r="BV41">
            <v>-24.044025742286976</v>
          </cell>
          <cell r="BW41">
            <v>-6.9750535519540335</v>
          </cell>
          <cell r="BX41">
            <v>-0.45235911209920232</v>
          </cell>
          <cell r="BY41">
            <v>-24.317679699371183</v>
          </cell>
          <cell r="BZ41">
            <v>145.95099999999999</v>
          </cell>
          <cell r="CA41">
            <v>215.89788499999997</v>
          </cell>
          <cell r="CB41">
            <v>186.13363699999999</v>
          </cell>
          <cell r="CC41">
            <v>616.54705150758002</v>
          </cell>
          <cell r="CD41">
            <v>547.98252200000002</v>
          </cell>
          <cell r="CE41">
            <v>68.564529507580005</v>
          </cell>
          <cell r="CF41">
            <v>12.512174522891083</v>
          </cell>
        </row>
        <row r="42">
          <cell r="L42">
            <v>1136.2711188686997</v>
          </cell>
          <cell r="M42">
            <v>135.69999999999999</v>
          </cell>
          <cell r="N42">
            <v>1271.9711188686997</v>
          </cell>
          <cell r="Q42">
            <v>114.93062309356779</v>
          </cell>
          <cell r="R42">
            <v>97.577095191947578</v>
          </cell>
          <cell r="S42">
            <v>99.839122443596651</v>
          </cell>
          <cell r="T42">
            <v>80.184636532315565</v>
          </cell>
          <cell r="U42">
            <v>78.343778427148891</v>
          </cell>
          <cell r="V42">
            <v>99.025721802846675</v>
          </cell>
          <cell r="W42">
            <v>101.61939423679334</v>
          </cell>
          <cell r="X42">
            <v>104.04936530497444</v>
          </cell>
          <cell r="Y42">
            <v>111.93020796266667</v>
          </cell>
          <cell r="Z42">
            <v>99.254814024515426</v>
          </cell>
          <cell r="AA42">
            <v>1168.2704795129862</v>
          </cell>
          <cell r="AB42">
            <v>1.0558582726467629</v>
          </cell>
          <cell r="AC42">
            <v>0.12609663769402049</v>
          </cell>
          <cell r="AD42">
            <v>1.1819549103407834</v>
          </cell>
          <cell r="AE42">
            <v>38.699802558668416</v>
          </cell>
          <cell r="AF42">
            <v>119.90133607843137</v>
          </cell>
          <cell r="AG42">
            <v>90.284681960784297</v>
          </cell>
          <cell r="AH42">
            <v>72.295434640522842</v>
          </cell>
          <cell r="AI42">
            <v>91.401886405228737</v>
          </cell>
          <cell r="AJ42">
            <v>98.853333464052255</v>
          </cell>
          <cell r="AK42">
            <v>94.987434744842744</v>
          </cell>
          <cell r="AL42">
            <v>64.019107991242834</v>
          </cell>
          <cell r="AM42">
            <v>102.54403622653696</v>
          </cell>
          <cell r="AN42">
            <v>155.55366199584154</v>
          </cell>
          <cell r="AO42">
            <v>157.82449287581693</v>
          </cell>
          <cell r="AP42">
            <v>30.696783632878258</v>
          </cell>
          <cell r="AQ42">
            <v>-7.7822017773646905</v>
          </cell>
          <cell r="AR42">
            <v>24.645941132783491</v>
          </cell>
          <cell r="AS42">
            <v>25.281660551424736</v>
          </cell>
          <cell r="AT42">
            <v>8.4372360383679137</v>
          </cell>
          <cell r="AU42">
            <v>-18.66869693173669</v>
          </cell>
          <cell r="AV42">
            <v>-16.643656317693853</v>
          </cell>
          <cell r="AW42">
            <v>35.006613811603842</v>
          </cell>
          <cell r="AX42">
            <v>-0.92464198974361977</v>
          </cell>
          <cell r="AY42">
            <v>181.51572049261338</v>
          </cell>
          <cell r="AZ42">
            <v>296.44634358618117</v>
          </cell>
          <cell r="BA42">
            <v>394.02343877812871</v>
          </cell>
          <cell r="BB42">
            <v>493.8625612217254</v>
          </cell>
          <cell r="BC42">
            <v>574.04719775404089</v>
          </cell>
          <cell r="BD42">
            <v>652.39097618118979</v>
          </cell>
          <cell r="BE42">
            <v>751.41669798403655</v>
          </cell>
          <cell r="BF42">
            <v>853.0360922208298</v>
          </cell>
          <cell r="BG42">
            <v>957.08545752580426</v>
          </cell>
          <cell r="BH42">
            <v>158.60113863709981</v>
          </cell>
          <cell r="BI42">
            <v>248.88582059788411</v>
          </cell>
          <cell r="BJ42">
            <v>321.18125523840695</v>
          </cell>
          <cell r="BK42">
            <v>412.58314164363571</v>
          </cell>
          <cell r="BL42">
            <v>511.43647510768795</v>
          </cell>
          <cell r="BM42">
            <v>606.42390985253064</v>
          </cell>
          <cell r="BN42">
            <v>670.44301784377353</v>
          </cell>
          <cell r="BO42">
            <v>772.98705407031048</v>
          </cell>
          <cell r="BP42">
            <v>928.54071606615207</v>
          </cell>
          <cell r="BQ42">
            <v>22.914581855513553</v>
          </cell>
          <cell r="BR42">
            <v>47.560522988297038</v>
          </cell>
          <cell r="BS42">
            <v>72.842183539721773</v>
          </cell>
          <cell r="BT42">
            <v>81.279419578089701</v>
          </cell>
          <cell r="BU42">
            <v>62.61072264635299</v>
          </cell>
          <cell r="BV42">
            <v>45.967066328659151</v>
          </cell>
          <cell r="BW42">
            <v>80.973680140263014</v>
          </cell>
          <cell r="BX42">
            <v>80.049038150519323</v>
          </cell>
          <cell r="BY42">
            <v>28.544741459652187</v>
          </cell>
          <cell r="BZ42">
            <v>22.829712000000001</v>
          </cell>
          <cell r="CA42">
            <v>98.086211399999996</v>
          </cell>
          <cell r="CB42">
            <v>88.478014999999999</v>
          </cell>
          <cell r="CC42">
            <v>296.44634358618117</v>
          </cell>
          <cell r="CD42">
            <v>209.3939384</v>
          </cell>
          <cell r="CE42">
            <v>87.052405186181176</v>
          </cell>
          <cell r="CF42">
            <v>41.573507739219821</v>
          </cell>
        </row>
        <row r="43">
          <cell r="L43">
            <v>345.9</v>
          </cell>
          <cell r="M43">
            <v>135.69999999999999</v>
          </cell>
          <cell r="N43">
            <v>481.59999999999997</v>
          </cell>
          <cell r="Q43">
            <v>26.136318601111117</v>
          </cell>
          <cell r="R43">
            <v>28.111831709090907</v>
          </cell>
          <cell r="S43">
            <v>10.912967109</v>
          </cell>
          <cell r="T43">
            <v>10.992378753888888</v>
          </cell>
          <cell r="U43">
            <v>12.36558303222222</v>
          </cell>
          <cell r="V43">
            <v>49.993232800000001</v>
          </cell>
          <cell r="W43">
            <v>32.539151746666668</v>
          </cell>
          <cell r="X43">
            <v>28.857724697777776</v>
          </cell>
          <cell r="Y43">
            <v>28.824999999999999</v>
          </cell>
          <cell r="Z43">
            <v>28.824999999999999</v>
          </cell>
          <cell r="AA43">
            <v>316.25375747975755</v>
          </cell>
          <cell r="AB43">
            <v>0.32142097994371183</v>
          </cell>
          <cell r="AC43">
            <v>0.12609663769402049</v>
          </cell>
          <cell r="AD43">
            <v>0.44751761763773235</v>
          </cell>
          <cell r="AE43">
            <v>0.38659411764705881</v>
          </cell>
          <cell r="AF43">
            <v>29.059669411764705</v>
          </cell>
          <cell r="AG43">
            <v>6.7430152941176473</v>
          </cell>
          <cell r="AH43">
            <v>6.4093235294117639</v>
          </cell>
          <cell r="AI43">
            <v>12.415775294117648</v>
          </cell>
          <cell r="AJ43">
            <v>22.467222352941175</v>
          </cell>
          <cell r="AK43">
            <v>29.995634117647054</v>
          </cell>
          <cell r="AL43">
            <v>14.698715294117646</v>
          </cell>
          <cell r="AM43">
            <v>28.823643529411765</v>
          </cell>
          <cell r="AN43">
            <v>28.823643529411765</v>
          </cell>
          <cell r="AO43">
            <v>83.038381764705875</v>
          </cell>
          <cell r="AP43">
            <v>34.455825252352952</v>
          </cell>
          <cell r="AQ43">
            <v>-5.2075197517646998</v>
          </cell>
          <cell r="AR43">
            <v>19.39330330699347</v>
          </cell>
          <cell r="AS43">
            <v>21.702508179679143</v>
          </cell>
          <cell r="AT43">
            <v>-1.5028081851176474</v>
          </cell>
          <cell r="AU43">
            <v>-11.474843599052287</v>
          </cell>
          <cell r="AV43">
            <v>-17.630051085424832</v>
          </cell>
          <cell r="AW43">
            <v>35.294517505882354</v>
          </cell>
          <cell r="AX43">
            <v>3.7155082172549037</v>
          </cell>
          <cell r="AY43">
            <v>58.694569030000011</v>
          </cell>
          <cell r="AZ43">
            <v>84.830887631111125</v>
          </cell>
          <cell r="BA43">
            <v>112.94271934020203</v>
          </cell>
          <cell r="BB43">
            <v>123.85568644920204</v>
          </cell>
          <cell r="BC43">
            <v>134.84806520309093</v>
          </cell>
          <cell r="BD43">
            <v>147.21364823531314</v>
          </cell>
          <cell r="BE43">
            <v>197.20688103531313</v>
          </cell>
          <cell r="BF43">
            <v>229.74603278197981</v>
          </cell>
          <cell r="BG43">
            <v>258.60375747975758</v>
          </cell>
          <cell r="BH43">
            <v>29.446263529411763</v>
          </cell>
          <cell r="BI43">
            <v>36.189278823529406</v>
          </cell>
          <cell r="BJ43">
            <v>42.598602352941171</v>
          </cell>
          <cell r="BK43">
            <v>55.014377647058822</v>
          </cell>
          <cell r="BL43">
            <v>77.4816</v>
          </cell>
          <cell r="BM43">
            <v>107.47723411764706</v>
          </cell>
          <cell r="BN43">
            <v>122.17594941176471</v>
          </cell>
          <cell r="BO43">
            <v>150.99959294117647</v>
          </cell>
          <cell r="BP43">
            <v>179.82323647058823</v>
          </cell>
          <cell r="BQ43">
            <v>29.248305500588248</v>
          </cell>
          <cell r="BR43">
            <v>48.641608807581719</v>
          </cell>
          <cell r="BS43">
            <v>70.344116987260861</v>
          </cell>
          <cell r="BT43">
            <v>68.841308802143217</v>
          </cell>
          <cell r="BU43">
            <v>57.366465203090925</v>
          </cell>
          <cell r="BV43">
            <v>39.736414117666087</v>
          </cell>
          <cell r="BW43">
            <v>75.030931623548426</v>
          </cell>
          <cell r="BX43">
            <v>78.746439840803333</v>
          </cell>
          <cell r="BY43">
            <v>78.780521009169348</v>
          </cell>
          <cell r="BZ43">
            <v>7.5627120000000003</v>
          </cell>
          <cell r="CA43">
            <v>26.583966399999994</v>
          </cell>
          <cell r="CB43">
            <v>8.624015</v>
          </cell>
          <cell r="CC43">
            <v>84.830887631111125</v>
          </cell>
          <cell r="CD43">
            <v>42.770693399999992</v>
          </cell>
          <cell r="CE43">
            <v>42.060194231111133</v>
          </cell>
          <cell r="CF43">
            <v>98.338817745496598</v>
          </cell>
        </row>
        <row r="44">
          <cell r="Q44">
            <v>88.794304492456675</v>
          </cell>
          <cell r="R44">
            <v>69.46526348285667</v>
          </cell>
          <cell r="S44">
            <v>88.926155334596658</v>
          </cell>
          <cell r="T44">
            <v>69.192257778426679</v>
          </cell>
          <cell r="U44">
            <v>65.978195394926672</v>
          </cell>
          <cell r="V44">
            <v>49.032489002846667</v>
          </cell>
          <cell r="W44">
            <v>69.080242490126665</v>
          </cell>
          <cell r="X44">
            <v>75.191640607196675</v>
          </cell>
          <cell r="Y44">
            <v>83.105207962666668</v>
          </cell>
          <cell r="Z44">
            <v>70.429814024515423</v>
          </cell>
          <cell r="AA44">
            <v>852.01672203322869</v>
          </cell>
          <cell r="AE44">
            <v>38.313208441021359</v>
          </cell>
          <cell r="AF44">
            <v>90.841666666666669</v>
          </cell>
          <cell r="AG44">
            <v>83.541666666666657</v>
          </cell>
          <cell r="AH44">
            <v>65.886111111111077</v>
          </cell>
          <cell r="AI44">
            <v>78.986111111111086</v>
          </cell>
          <cell r="AJ44">
            <v>76.386111111111077</v>
          </cell>
          <cell r="AK44">
            <v>64.991800627195687</v>
          </cell>
          <cell r="AL44">
            <v>49.320392697125179</v>
          </cell>
          <cell r="AM44">
            <v>73.720392697125192</v>
          </cell>
          <cell r="AN44">
            <v>126.73001846642978</v>
          </cell>
          <cell r="AO44">
            <v>74.786111111111069</v>
          </cell>
          <cell r="AP44">
            <v>-3.7590416194746936</v>
          </cell>
          <cell r="AQ44">
            <v>-2.5746820255999978</v>
          </cell>
          <cell r="AR44">
            <v>5.2526378257900177</v>
          </cell>
          <cell r="AS44">
            <v>3.5791523717455931</v>
          </cell>
          <cell r="AT44">
            <v>9.9400442234855717</v>
          </cell>
          <cell r="AU44">
            <v>-7.1938533326843981</v>
          </cell>
          <cell r="AV44">
            <v>0.98639476773098522</v>
          </cell>
          <cell r="AW44">
            <v>-0.28790369427851203</v>
          </cell>
          <cell r="AX44">
            <v>-4.640150206998527</v>
          </cell>
          <cell r="AY44">
            <v>122.82115146261334</v>
          </cell>
          <cell r="AZ44">
            <v>211.61545595507002</v>
          </cell>
          <cell r="BA44">
            <v>281.08071943792669</v>
          </cell>
          <cell r="BB44">
            <v>370.00687477252336</v>
          </cell>
          <cell r="BC44">
            <v>439.19913255095003</v>
          </cell>
          <cell r="BD44">
            <v>505.1773279458767</v>
          </cell>
          <cell r="BE44">
            <v>554.20981694872341</v>
          </cell>
          <cell r="BF44">
            <v>623.29005943884999</v>
          </cell>
          <cell r="BG44">
            <v>698.48170004604663</v>
          </cell>
          <cell r="BH44">
            <v>129.15487510768804</v>
          </cell>
          <cell r="BI44">
            <v>212.6965417743547</v>
          </cell>
          <cell r="BJ44">
            <v>278.58265288546579</v>
          </cell>
          <cell r="BK44">
            <v>357.56876399657688</v>
          </cell>
          <cell r="BL44">
            <v>433.95487510768794</v>
          </cell>
          <cell r="BM44">
            <v>498.94667573488363</v>
          </cell>
          <cell r="BN44">
            <v>548.26706843200884</v>
          </cell>
          <cell r="BO44">
            <v>621.98746112913409</v>
          </cell>
          <cell r="BP44">
            <v>748.71747959556387</v>
          </cell>
          <cell r="BQ44">
            <v>-6.3337236450746959</v>
          </cell>
          <cell r="BR44">
            <v>-1.0810858192846786</v>
          </cell>
          <cell r="BS44">
            <v>2.498066552460906</v>
          </cell>
          <cell r="BT44">
            <v>12.438110775946482</v>
          </cell>
          <cell r="BU44">
            <v>5.2442574432620646</v>
          </cell>
          <cell r="BV44">
            <v>6.2306522109930658</v>
          </cell>
          <cell r="BW44">
            <v>5.9427485167145733</v>
          </cell>
          <cell r="BX44">
            <v>1.3025983097159042</v>
          </cell>
          <cell r="BY44">
            <v>-50.235779549517247</v>
          </cell>
          <cell r="BZ44">
            <v>15.266999999999999</v>
          </cell>
          <cell r="CA44">
            <v>71.502245000000002</v>
          </cell>
          <cell r="CB44">
            <v>79.853999999999999</v>
          </cell>
          <cell r="CC44">
            <v>211.61545595507002</v>
          </cell>
          <cell r="CD44">
            <v>166.623245</v>
          </cell>
          <cell r="CE44">
            <v>44.992210955070021</v>
          </cell>
          <cell r="CF44">
            <v>27.002361498283168</v>
          </cell>
        </row>
        <row r="45">
          <cell r="G45" t="str">
            <v xml:space="preserve">  Pagos Tesorería</v>
          </cell>
          <cell r="L45">
            <v>788.57572886869968</v>
          </cell>
          <cell r="N45">
            <v>788.57572886869968</v>
          </cell>
          <cell r="O45">
            <v>33.485464796666669</v>
          </cell>
          <cell r="P45">
            <v>88.228597405366671</v>
          </cell>
          <cell r="Q45">
            <v>87.873993407506674</v>
          </cell>
          <cell r="R45">
            <v>69.338785109096676</v>
          </cell>
          <cell r="S45">
            <v>88.053497958206663</v>
          </cell>
          <cell r="T45">
            <v>68.571828354016674</v>
          </cell>
          <cell r="U45">
            <v>62.220111285406666</v>
          </cell>
          <cell r="V45">
            <v>48.592906006636667</v>
          </cell>
          <cell r="W45">
            <v>68.960692307966667</v>
          </cell>
          <cell r="X45">
            <v>75.109252106666673</v>
          </cell>
          <cell r="Y45">
            <v>82.925245816666674</v>
          </cell>
          <cell r="Z45">
            <v>70.429814024515423</v>
          </cell>
          <cell r="AA45">
            <v>843.7901885787187</v>
          </cell>
          <cell r="AB45">
            <v>0.73276896077711551</v>
          </cell>
          <cell r="AC45" t="str">
            <v/>
          </cell>
          <cell r="AD45">
            <v>0.73276896077711551</v>
          </cell>
          <cell r="AE45">
            <v>38.313208441021359</v>
          </cell>
          <cell r="AF45">
            <v>90.841666666666669</v>
          </cell>
          <cell r="AG45">
            <v>83.541666666666657</v>
          </cell>
          <cell r="AH45">
            <v>65.886111111111077</v>
          </cell>
          <cell r="AI45">
            <v>78.986111111111086</v>
          </cell>
          <cell r="AJ45">
            <v>76.386111111111077</v>
          </cell>
          <cell r="AK45">
            <v>56.38611111111107</v>
          </cell>
          <cell r="AL45">
            <v>47.88611111111107</v>
          </cell>
          <cell r="AM45">
            <v>72.286111111111083</v>
          </cell>
          <cell r="AN45">
            <v>58.88611111111107</v>
          </cell>
          <cell r="AO45">
            <v>74.786111111111069</v>
          </cell>
          <cell r="AP45">
            <v>-4.8277436443546904</v>
          </cell>
          <cell r="AQ45">
            <v>-2.6130692612999979</v>
          </cell>
          <cell r="AR45">
            <v>4.332326740840017</v>
          </cell>
          <cell r="AS45">
            <v>3.4526739979855989</v>
          </cell>
          <cell r="AT45">
            <v>9.0673868470955767</v>
          </cell>
          <cell r="AU45">
            <v>-7.8142827570944036</v>
          </cell>
          <cell r="AV45">
            <v>5.8340001742955963</v>
          </cell>
          <cell r="AW45">
            <v>0.70679489552559716</v>
          </cell>
          <cell r="AX45">
            <v>-3.3254188031444158</v>
          </cell>
          <cell r="AY45">
            <v>121.71406220203335</v>
          </cell>
          <cell r="AZ45">
            <v>209.58805560954002</v>
          </cell>
          <cell r="BA45">
            <v>278.9268407186367</v>
          </cell>
          <cell r="BB45">
            <v>366.98033867684336</v>
          </cell>
          <cell r="BC45">
            <v>435.55216703086001</v>
          </cell>
          <cell r="BD45">
            <v>497.77227831626669</v>
          </cell>
          <cell r="BE45">
            <v>546.36518432290336</v>
          </cell>
          <cell r="BF45">
            <v>615.32587663086997</v>
          </cell>
          <cell r="BG45">
            <v>690.43512873753662</v>
          </cell>
          <cell r="BH45">
            <v>129.15487510768804</v>
          </cell>
          <cell r="BI45">
            <v>212.6965417743547</v>
          </cell>
          <cell r="BJ45">
            <v>278.58265288546579</v>
          </cell>
          <cell r="BK45">
            <v>357.56876399657688</v>
          </cell>
          <cell r="BL45">
            <v>433.95487510768794</v>
          </cell>
          <cell r="BM45">
            <v>490.340986218799</v>
          </cell>
          <cell r="BN45">
            <v>538.22709732991007</v>
          </cell>
          <cell r="BO45">
            <v>610.51320844102111</v>
          </cell>
          <cell r="BP45">
            <v>669.39931955213217</v>
          </cell>
          <cell r="BQ45">
            <v>-7.4408129056546954</v>
          </cell>
          <cell r="BR45">
            <v>-3.1084861648146784</v>
          </cell>
          <cell r="BS45">
            <v>0.34418783317090629</v>
          </cell>
          <cell r="BT45">
            <v>9.411574680266483</v>
          </cell>
          <cell r="BU45">
            <v>1.5972919231720653</v>
          </cell>
          <cell r="BV45">
            <v>7.4312920974676899</v>
          </cell>
          <cell r="BW45">
            <v>8.1380869929932942</v>
          </cell>
          <cell r="BX45">
            <v>4.8126681898488641</v>
          </cell>
          <cell r="BY45">
            <v>21.035809185404446</v>
          </cell>
          <cell r="BZ45">
            <v>15.266999999999999</v>
          </cell>
          <cell r="CA45">
            <v>69.202245000000005</v>
          </cell>
          <cell r="CB45">
            <v>77.554000000000002</v>
          </cell>
          <cell r="CC45">
            <v>209.58805560954002</v>
          </cell>
          <cell r="CD45">
            <v>162.023245</v>
          </cell>
          <cell r="CE45">
            <v>47.564810609540018</v>
          </cell>
          <cell r="CF45">
            <v>29.356781867651161</v>
          </cell>
        </row>
        <row r="46">
          <cell r="G46" t="str">
            <v xml:space="preserve">  Otros Pagos</v>
          </cell>
          <cell r="L46">
            <v>1.79539</v>
          </cell>
          <cell r="N46">
            <v>1.79539</v>
          </cell>
          <cell r="O46">
            <v>1.0687020248799999</v>
          </cell>
          <cell r="P46">
            <v>3.8387235699999994E-2</v>
          </cell>
          <cell r="Q46">
            <v>0.92031108495000002</v>
          </cell>
          <cell r="R46">
            <v>0.12647837375999998</v>
          </cell>
          <cell r="S46">
            <v>0.87265737638999985</v>
          </cell>
          <cell r="T46">
            <v>0.62042942440999915</v>
          </cell>
          <cell r="U46">
            <v>3.7580841095200004</v>
          </cell>
          <cell r="V46">
            <v>0.43958299621000002</v>
          </cell>
          <cell r="W46">
            <v>0.11955018215999999</v>
          </cell>
          <cell r="X46">
            <v>8.2388500529999992E-2</v>
          </cell>
          <cell r="Y46">
            <v>0.17996214599999999</v>
          </cell>
          <cell r="Z46">
            <v>0</v>
          </cell>
          <cell r="AA46">
            <v>8.2265334545099993</v>
          </cell>
          <cell r="AB46">
            <v>1.6683319259356486E-3</v>
          </cell>
          <cell r="AC46" t="str">
            <v/>
          </cell>
          <cell r="AD46">
            <v>1.6683319259356486E-3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8.6056895160846238</v>
          </cell>
          <cell r="AL46">
            <v>1.4342815860141087</v>
          </cell>
          <cell r="AM46">
            <v>1.4342815860141087</v>
          </cell>
          <cell r="AN46">
            <v>67.84390735531872</v>
          </cell>
          <cell r="AO46">
            <v>0</v>
          </cell>
          <cell r="AP46">
            <v>1.0687020248799999</v>
          </cell>
          <cell r="AQ46">
            <v>3.8387235699999994E-2</v>
          </cell>
          <cell r="AR46">
            <v>0.92031108495000002</v>
          </cell>
          <cell r="AS46">
            <v>0.12647837375999998</v>
          </cell>
          <cell r="AT46">
            <v>0.87265737638999985</v>
          </cell>
          <cell r="AU46">
            <v>0.62042942440999915</v>
          </cell>
          <cell r="AV46">
            <v>-4.8476054065646235</v>
          </cell>
          <cell r="AW46">
            <v>-0.99469858980410875</v>
          </cell>
          <cell r="AX46">
            <v>-1.3147314038541087</v>
          </cell>
          <cell r="AY46">
            <v>1.1070892605799998</v>
          </cell>
          <cell r="AZ46">
            <v>2.0274003455299998</v>
          </cell>
          <cell r="BA46">
            <v>2.1538787192899997</v>
          </cell>
          <cell r="BB46">
            <v>3.0265360956799996</v>
          </cell>
          <cell r="BC46">
            <v>3.6469655200899989</v>
          </cell>
          <cell r="BD46">
            <v>7.4050496296099997</v>
          </cell>
          <cell r="BE46">
            <v>7.8446326258200001</v>
          </cell>
          <cell r="BF46">
            <v>7.9641828079800003</v>
          </cell>
          <cell r="BG46">
            <v>8.0465713085099999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8.6056895160846238</v>
          </cell>
          <cell r="BN46">
            <v>10.039971102098733</v>
          </cell>
          <cell r="BO46">
            <v>11.474252688112841</v>
          </cell>
          <cell r="BP46">
            <v>79.318160043431561</v>
          </cell>
          <cell r="BQ46">
            <v>1.1070892605799998</v>
          </cell>
          <cell r="BR46">
            <v>2.0274003455299998</v>
          </cell>
          <cell r="BS46">
            <v>2.1538787192899997</v>
          </cell>
          <cell r="BT46">
            <v>3.0265360956799996</v>
          </cell>
          <cell r="BU46">
            <v>3.6469655200899989</v>
          </cell>
          <cell r="BV46">
            <v>-1.2006398864746242</v>
          </cell>
          <cell r="BW46">
            <v>-2.1953384762787325</v>
          </cell>
          <cell r="BX46">
            <v>-3.5100698801328409</v>
          </cell>
          <cell r="BY46">
            <v>-71.271588734921565</v>
          </cell>
          <cell r="BZ46">
            <v>0</v>
          </cell>
          <cell r="CA46">
            <v>2.2999999999999998</v>
          </cell>
          <cell r="CB46">
            <v>2.2999999999999998</v>
          </cell>
          <cell r="CC46">
            <v>2.0274003455299998</v>
          </cell>
          <cell r="CD46">
            <v>4.5999999999999996</v>
          </cell>
          <cell r="CE46">
            <v>-2.5725996544699998</v>
          </cell>
          <cell r="CF46">
            <v>-55.926079444999999</v>
          </cell>
        </row>
        <row r="47">
          <cell r="L47">
            <v>9660.4221979685062</v>
          </cell>
          <cell r="M47">
            <v>0</v>
          </cell>
          <cell r="N47">
            <v>9660.4221979685062</v>
          </cell>
          <cell r="Q47">
            <v>923.96580722227884</v>
          </cell>
          <cell r="R47">
            <v>763.58122574437368</v>
          </cell>
          <cell r="S47">
            <v>975.20912274727209</v>
          </cell>
          <cell r="T47">
            <v>673.95333738251657</v>
          </cell>
          <cell r="U47">
            <v>954.34877725981562</v>
          </cell>
          <cell r="V47">
            <v>624.04591935441329</v>
          </cell>
          <cell r="W47">
            <v>924.38620619599646</v>
          </cell>
          <cell r="X47">
            <v>604.07122599028889</v>
          </cell>
          <cell r="Y47">
            <v>875.46711142210006</v>
          </cell>
          <cell r="Z47">
            <v>567.78305003000003</v>
          </cell>
          <cell r="AA47">
            <v>9233.943859756786</v>
          </cell>
          <cell r="AB47">
            <v>8.9767631383088275</v>
          </cell>
          <cell r="AC47" t="str">
            <v/>
          </cell>
          <cell r="AD47">
            <v>8.9767631383088275</v>
          </cell>
          <cell r="AE47">
            <v>754.70208650035579</v>
          </cell>
          <cell r="AF47">
            <v>537.02413122669725</v>
          </cell>
          <cell r="AG47">
            <v>1017.4232800952977</v>
          </cell>
          <cell r="AH47">
            <v>806.81766652053375</v>
          </cell>
          <cell r="AI47">
            <v>868.54516029559363</v>
          </cell>
          <cell r="AJ47">
            <v>653.29117664756075</v>
          </cell>
          <cell r="AK47">
            <v>930.97944513804737</v>
          </cell>
          <cell r="AL47">
            <v>702.19909841316269</v>
          </cell>
          <cell r="AM47">
            <v>949.55362455165141</v>
          </cell>
          <cell r="AN47">
            <v>610.60299050579613</v>
          </cell>
          <cell r="AO47">
            <v>905.19843857684236</v>
          </cell>
          <cell r="AP47">
            <v>15.338831711977491</v>
          </cell>
          <cell r="AQ47">
            <v>40.067026968700247</v>
          </cell>
          <cell r="AR47">
            <v>-93.457472873018901</v>
          </cell>
          <cell r="AS47">
            <v>-43.236440776160066</v>
          </cell>
          <cell r="AT47">
            <v>106.66396245167846</v>
          </cell>
          <cell r="AU47">
            <v>20.662160734955819</v>
          </cell>
          <cell r="AV47">
            <v>23.369332121768252</v>
          </cell>
          <cell r="AW47">
            <v>-78.153179058749402</v>
          </cell>
          <cell r="AX47">
            <v>-25.167418355654945</v>
          </cell>
          <cell r="AY47">
            <v>1347.1320764077307</v>
          </cell>
          <cell r="AZ47">
            <v>2271.0978836300092</v>
          </cell>
          <cell r="BA47">
            <v>3034.6791093743832</v>
          </cell>
          <cell r="BB47">
            <v>4009.8882321216556</v>
          </cell>
          <cell r="BC47">
            <v>4683.8415695041722</v>
          </cell>
          <cell r="BD47">
            <v>5638.1903467639886</v>
          </cell>
          <cell r="BE47">
            <v>6262.2362661184015</v>
          </cell>
          <cell r="BF47">
            <v>7186.6224723143978</v>
          </cell>
          <cell r="BG47">
            <v>7790.6936983046862</v>
          </cell>
          <cell r="BH47">
            <v>1291.7262177270529</v>
          </cell>
          <cell r="BI47">
            <v>2309.1494978223504</v>
          </cell>
          <cell r="BJ47">
            <v>3115.9671643428842</v>
          </cell>
          <cell r="BK47">
            <v>3984.5123246384778</v>
          </cell>
          <cell r="BL47">
            <v>4637.8035012860391</v>
          </cell>
          <cell r="BM47">
            <v>5568.7829464240858</v>
          </cell>
          <cell r="BN47">
            <v>6270.9820448372493</v>
          </cell>
          <cell r="BO47">
            <v>7220.5356693889007</v>
          </cell>
          <cell r="BP47">
            <v>7831.1386598946965</v>
          </cell>
          <cell r="BQ47">
            <v>55.405858680677731</v>
          </cell>
          <cell r="BR47">
            <v>-38.05161419234107</v>
          </cell>
          <cell r="BS47">
            <v>-81.288054968501086</v>
          </cell>
          <cell r="BT47">
            <v>25.375907483177507</v>
          </cell>
          <cell r="BU47">
            <v>46.038068218133375</v>
          </cell>
          <cell r="BV47">
            <v>69.407400339902168</v>
          </cell>
          <cell r="BW47">
            <v>-8.7457787188477596</v>
          </cell>
          <cell r="BX47">
            <v>-33.913197074502932</v>
          </cell>
          <cell r="BY47">
            <v>-40.44496159001028</v>
          </cell>
          <cell r="BZ47">
            <v>622.42567999999994</v>
          </cell>
          <cell r="CA47">
            <v>428.39404019999995</v>
          </cell>
          <cell r="CB47">
            <v>757.51776449999988</v>
          </cell>
          <cell r="CC47">
            <v>2271.0978836300092</v>
          </cell>
          <cell r="CD47">
            <v>1808.3374846999998</v>
          </cell>
          <cell r="CE47">
            <v>462.76039893000939</v>
          </cell>
          <cell r="CF47">
            <v>25.590378059700548</v>
          </cell>
        </row>
        <row r="48">
          <cell r="G48" t="str">
            <v>Pagos de Tesorería</v>
          </cell>
          <cell r="L48">
            <v>9136.2682832986175</v>
          </cell>
          <cell r="N48">
            <v>9136.2682832986175</v>
          </cell>
          <cell r="O48">
            <v>758.2664752733333</v>
          </cell>
          <cell r="P48">
            <v>522.75099553439748</v>
          </cell>
          <cell r="Q48">
            <v>911.1945479559455</v>
          </cell>
          <cell r="R48">
            <v>754.83617747001006</v>
          </cell>
          <cell r="S48">
            <v>949.13048394929172</v>
          </cell>
          <cell r="T48">
            <v>631.98930914062771</v>
          </cell>
          <cell r="U48">
            <v>913.35740327059341</v>
          </cell>
          <cell r="V48">
            <v>568.97598091274665</v>
          </cell>
          <cell r="W48">
            <v>891.62743001266313</v>
          </cell>
          <cell r="X48">
            <v>570.29130542851112</v>
          </cell>
          <cell r="Y48">
            <v>847.50924078176672</v>
          </cell>
          <cell r="Z48">
            <v>544.375</v>
          </cell>
          <cell r="AA48">
            <v>8864.3043497298877</v>
          </cell>
          <cell r="AB48">
            <v>8.4897031068126498</v>
          </cell>
          <cell r="AC48" t="str">
            <v/>
          </cell>
          <cell r="AD48">
            <v>8.4897031068126498</v>
          </cell>
          <cell r="AE48">
            <v>751.96380764877688</v>
          </cell>
          <cell r="AF48">
            <v>497.77500000000003</v>
          </cell>
          <cell r="AG48">
            <v>1008.3259613790808</v>
          </cell>
          <cell r="AH48">
            <v>790.63245898688047</v>
          </cell>
          <cell r="AI48">
            <v>855.45331935734202</v>
          </cell>
          <cell r="AJ48">
            <v>580.51847838184017</v>
          </cell>
          <cell r="AK48">
            <v>906.4337875980093</v>
          </cell>
          <cell r="AL48">
            <v>560.89451486390112</v>
          </cell>
          <cell r="AM48">
            <v>880.88325931616509</v>
          </cell>
          <cell r="AN48">
            <v>574.82120418614329</v>
          </cell>
          <cell r="AO48">
            <v>862.19109527811634</v>
          </cell>
          <cell r="AP48">
            <v>6.3026676245564204</v>
          </cell>
          <cell r="AQ48">
            <v>24.975995534397441</v>
          </cell>
          <cell r="AR48">
            <v>-97.131413423135314</v>
          </cell>
          <cell r="AS48">
            <v>-35.796281516870408</v>
          </cell>
          <cell r="AT48">
            <v>93.67716459194969</v>
          </cell>
          <cell r="AU48">
            <v>51.470830758787542</v>
          </cell>
          <cell r="AV48">
            <v>6.9236156725841056</v>
          </cell>
          <cell r="AW48">
            <v>8.0814660488455274</v>
          </cell>
          <cell r="AX48">
            <v>10.744170696498031</v>
          </cell>
          <cell r="AY48">
            <v>1281.0174708077307</v>
          </cell>
          <cell r="AZ48">
            <v>2192.212018763676</v>
          </cell>
          <cell r="BA48">
            <v>2947.0481962336862</v>
          </cell>
          <cell r="BB48">
            <v>3896.178680182978</v>
          </cell>
          <cell r="BC48">
            <v>4528.167989323606</v>
          </cell>
          <cell r="BD48">
            <v>5441.5253925941997</v>
          </cell>
          <cell r="BE48">
            <v>6010.501373506946</v>
          </cell>
          <cell r="BF48">
            <v>6902.1288035196094</v>
          </cell>
          <cell r="BG48">
            <v>7472.4201089481203</v>
          </cell>
          <cell r="BH48">
            <v>1249.7388076487769</v>
          </cell>
          <cell r="BI48">
            <v>2258.0647690278574</v>
          </cell>
          <cell r="BJ48">
            <v>3048.6972280147379</v>
          </cell>
          <cell r="BK48">
            <v>3904.1505473720799</v>
          </cell>
          <cell r="BL48">
            <v>4484.6690257539203</v>
          </cell>
          <cell r="BM48">
            <v>5391.1028133519294</v>
          </cell>
          <cell r="BN48">
            <v>5951.9973282158307</v>
          </cell>
          <cell r="BO48">
            <v>6832.8805875319958</v>
          </cell>
          <cell r="BP48">
            <v>7407.7017917181392</v>
          </cell>
          <cell r="BQ48">
            <v>31.278663158953805</v>
          </cell>
          <cell r="BR48">
            <v>-65.852750264181395</v>
          </cell>
          <cell r="BS48">
            <v>-101.64903178105169</v>
          </cell>
          <cell r="BT48">
            <v>-7.9718671891018857</v>
          </cell>
          <cell r="BU48">
            <v>43.498963569685657</v>
          </cell>
          <cell r="BV48">
            <v>50.422579242270331</v>
          </cell>
          <cell r="BW48">
            <v>58.50404529111529</v>
          </cell>
          <cell r="BX48">
            <v>69.248215987613548</v>
          </cell>
          <cell r="BY48">
            <v>64.718317229981039</v>
          </cell>
          <cell r="BZ48">
            <v>615.19398000000001</v>
          </cell>
          <cell r="CA48">
            <v>400.79887673999997</v>
          </cell>
          <cell r="CB48">
            <v>724.87496499999986</v>
          </cell>
          <cell r="CC48">
            <v>2192.212018763676</v>
          </cell>
          <cell r="CD48">
            <v>1740.8678217399997</v>
          </cell>
          <cell r="CE48">
            <v>451.34419702367632</v>
          </cell>
          <cell r="CF48">
            <v>25.926390929126207</v>
          </cell>
        </row>
        <row r="49">
          <cell r="G49" t="str">
            <v>Más Transferencias de Inversión</v>
          </cell>
          <cell r="L49">
            <v>346.29999999999995</v>
          </cell>
          <cell r="M49">
            <v>0</v>
          </cell>
          <cell r="N49">
            <v>346.29999999999995</v>
          </cell>
          <cell r="O49">
            <v>11.120173399999999</v>
          </cell>
          <cell r="P49">
            <v>29.652177999999999</v>
          </cell>
          <cell r="Q49">
            <v>10.730986</v>
          </cell>
          <cell r="R49">
            <v>5.4240189999999995</v>
          </cell>
          <cell r="S49">
            <v>14.851702899999999</v>
          </cell>
          <cell r="T49">
            <v>13.2781456</v>
          </cell>
          <cell r="U49">
            <v>40.577399999999997</v>
          </cell>
          <cell r="V49">
            <v>20.845372000000001</v>
          </cell>
          <cell r="W49">
            <v>31.52</v>
          </cell>
          <cell r="X49">
            <v>31.52</v>
          </cell>
          <cell r="Y49">
            <v>15.52</v>
          </cell>
          <cell r="Z49">
            <v>10.82</v>
          </cell>
          <cell r="AA49">
            <v>235.85997690000002</v>
          </cell>
          <cell r="AB49">
            <v>0.32179267231716502</v>
          </cell>
          <cell r="AC49" t="str">
            <v/>
          </cell>
          <cell r="AD49">
            <v>0.32179267231716502</v>
          </cell>
          <cell r="AE49">
            <v>0</v>
          </cell>
          <cell r="AF49">
            <v>1.4073423994790084</v>
          </cell>
          <cell r="AG49">
            <v>8.4886565217673784</v>
          </cell>
          <cell r="AH49">
            <v>13.209656852907692</v>
          </cell>
          <cell r="AI49">
            <v>1.1169049332947674</v>
          </cell>
          <cell r="AJ49">
            <v>26.974367510777135</v>
          </cell>
          <cell r="AK49">
            <v>23.559686270522533</v>
          </cell>
          <cell r="AL49">
            <v>99.783051730031275</v>
          </cell>
          <cell r="AM49">
            <v>67.327521146702423</v>
          </cell>
          <cell r="AN49">
            <v>33.373038673950695</v>
          </cell>
          <cell r="AO49">
            <v>35.530150621440647</v>
          </cell>
          <cell r="AP49">
            <v>11.120173399999999</v>
          </cell>
          <cell r="AQ49">
            <v>28.24483560052099</v>
          </cell>
          <cell r="AR49">
            <v>2.2423294782326213</v>
          </cell>
          <cell r="AS49">
            <v>-7.7856378529076924</v>
          </cell>
          <cell r="AT49">
            <v>13.734797966705232</v>
          </cell>
          <cell r="AU49">
            <v>-13.696221910777135</v>
          </cell>
          <cell r="AV49">
            <v>17.017713729477464</v>
          </cell>
          <cell r="AW49">
            <v>-78.937679730031277</v>
          </cell>
          <cell r="AX49">
            <v>-35.807521146702427</v>
          </cell>
          <cell r="AY49">
            <v>40.772351400000005</v>
          </cell>
          <cell r="AZ49">
            <v>51.503337399999999</v>
          </cell>
          <cell r="BA49">
            <v>56.927356400000001</v>
          </cell>
          <cell r="BB49">
            <v>71.7790593</v>
          </cell>
          <cell r="BC49">
            <v>85.057204900000002</v>
          </cell>
          <cell r="BD49">
            <v>125.6346049</v>
          </cell>
          <cell r="BE49">
            <v>146.4799769</v>
          </cell>
          <cell r="BF49">
            <v>177.99997689999998</v>
          </cell>
          <cell r="BG49">
            <v>209.51997689999999</v>
          </cell>
          <cell r="BH49">
            <v>1.4073423994790084</v>
          </cell>
          <cell r="BI49">
            <v>9.8959989212463881</v>
          </cell>
          <cell r="BJ49">
            <v>23.10565577415408</v>
          </cell>
          <cell r="BK49">
            <v>24.222560707448849</v>
          </cell>
          <cell r="BL49">
            <v>51.196928218225978</v>
          </cell>
          <cell r="BM49">
            <v>74.756614488748511</v>
          </cell>
          <cell r="BN49">
            <v>174.53966621877979</v>
          </cell>
          <cell r="BO49">
            <v>241.86718736548221</v>
          </cell>
          <cell r="BP49">
            <v>275.24022603943291</v>
          </cell>
          <cell r="BQ49">
            <v>39.365009000520992</v>
          </cell>
          <cell r="BR49">
            <v>41.607338478753611</v>
          </cell>
          <cell r="BS49">
            <v>33.821700625845921</v>
          </cell>
          <cell r="BT49">
            <v>47.556498592551151</v>
          </cell>
          <cell r="BU49">
            <v>33.860276681774018</v>
          </cell>
          <cell r="BV49">
            <v>50.877990411251474</v>
          </cell>
          <cell r="BW49">
            <v>-28.059689318779789</v>
          </cell>
          <cell r="BX49">
            <v>-63.867210465482231</v>
          </cell>
          <cell r="BY49">
            <v>-65.720249139432923</v>
          </cell>
          <cell r="BZ49">
            <v>5.0979999999999999</v>
          </cell>
          <cell r="CA49">
            <v>1.7290000000000001</v>
          </cell>
          <cell r="CB49">
            <v>32.038000000000004</v>
          </cell>
          <cell r="CC49">
            <v>51.503337399999999</v>
          </cell>
          <cell r="CD49">
            <v>38.865000000000002</v>
          </cell>
          <cell r="CE49">
            <v>12.638337399999998</v>
          </cell>
          <cell r="CF49">
            <v>32.518557571079377</v>
          </cell>
        </row>
        <row r="50">
          <cell r="H50" t="str">
            <v>Subsidio Tarifas Eléctricas</v>
          </cell>
          <cell r="L50">
            <v>97.1</v>
          </cell>
          <cell r="N50">
            <v>97.1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27</v>
          </cell>
          <cell r="V50">
            <v>10.054</v>
          </cell>
          <cell r="W50">
            <v>27</v>
          </cell>
          <cell r="X50">
            <v>27</v>
          </cell>
          <cell r="Y50">
            <v>6</v>
          </cell>
          <cell r="Z50">
            <v>0</v>
          </cell>
          <cell r="AA50">
            <v>97.054000000000002</v>
          </cell>
          <cell r="AB50">
            <v>9.0228323655780332E-2</v>
          </cell>
          <cell r="AC50" t="str">
            <v/>
          </cell>
          <cell r="AD50">
            <v>9.0228323655780332E-2</v>
          </cell>
          <cell r="AE50">
            <v>0</v>
          </cell>
          <cell r="AF50">
            <v>1.398905882451426</v>
          </cell>
          <cell r="AG50">
            <v>8.3462902969269273</v>
          </cell>
          <cell r="AH50">
            <v>0.29018558979381703</v>
          </cell>
          <cell r="AI50">
            <v>0.1804515432331299</v>
          </cell>
          <cell r="AJ50">
            <v>26.186607733326635</v>
          </cell>
          <cell r="AK50">
            <v>7.3156031040458071E-3</v>
          </cell>
          <cell r="AL50">
            <v>26.010220414040198</v>
          </cell>
          <cell r="AM50">
            <v>34.680022937123816</v>
          </cell>
          <cell r="AN50">
            <v>0</v>
          </cell>
          <cell r="AO50">
            <v>0</v>
          </cell>
          <cell r="AP50">
            <v>0</v>
          </cell>
          <cell r="AQ50">
            <v>-1.398905882451426</v>
          </cell>
          <cell r="AR50">
            <v>-8.3462902969269273</v>
          </cell>
          <cell r="AS50">
            <v>-0.29018558979381703</v>
          </cell>
          <cell r="AT50">
            <v>-0.1804515432331299</v>
          </cell>
          <cell r="AU50">
            <v>-26.186607733326635</v>
          </cell>
          <cell r="AV50">
            <v>26.992684396895953</v>
          </cell>
          <cell r="AW50">
            <v>-15.956220414040198</v>
          </cell>
          <cell r="AX50">
            <v>-7.680022937123816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27</v>
          </cell>
          <cell r="BE50">
            <v>37.054000000000002</v>
          </cell>
          <cell r="BF50">
            <v>64.054000000000002</v>
          </cell>
          <cell r="BG50">
            <v>91.054000000000002</v>
          </cell>
          <cell r="BH50">
            <v>1.398905882451426</v>
          </cell>
          <cell r="BI50">
            <v>9.7451961793783539</v>
          </cell>
          <cell r="BJ50">
            <v>10.035381769172171</v>
          </cell>
          <cell r="BK50">
            <v>10.2158333124053</v>
          </cell>
          <cell r="BL50">
            <v>36.402441045731933</v>
          </cell>
          <cell r="BM50">
            <v>36.40975664883598</v>
          </cell>
          <cell r="BN50">
            <v>62.419977062876178</v>
          </cell>
          <cell r="BO50">
            <v>97.1</v>
          </cell>
          <cell r="BP50">
            <v>97.1</v>
          </cell>
          <cell r="BQ50">
            <v>-1.398905882451426</v>
          </cell>
          <cell r="BR50">
            <v>-9.7451961793783539</v>
          </cell>
          <cell r="BS50">
            <v>-10.035381769172171</v>
          </cell>
          <cell r="BT50">
            <v>-10.2158333124053</v>
          </cell>
          <cell r="BU50">
            <v>-36.402441045731933</v>
          </cell>
          <cell r="BV50">
            <v>-9.4097566488359803</v>
          </cell>
          <cell r="BW50">
            <v>-25.365977062876176</v>
          </cell>
          <cell r="BX50">
            <v>-33.045999999999992</v>
          </cell>
          <cell r="BY50">
            <v>-6.0459999999999923</v>
          </cell>
          <cell r="BZ50">
            <v>0</v>
          </cell>
          <cell r="CA50">
            <v>1.7210000000000001</v>
          </cell>
          <cell r="CB50">
            <v>10.268000000000001</v>
          </cell>
          <cell r="CC50">
            <v>0</v>
          </cell>
          <cell r="CD50">
            <v>11.989000000000001</v>
          </cell>
          <cell r="CE50">
            <v>-11.989000000000001</v>
          </cell>
          <cell r="CF50">
            <v>-100</v>
          </cell>
        </row>
        <row r="51">
          <cell r="H51" t="str">
            <v>Fosga</v>
          </cell>
          <cell r="L51">
            <v>0</v>
          </cell>
          <cell r="N51">
            <v>0</v>
          </cell>
          <cell r="O51">
            <v>0</v>
          </cell>
          <cell r="P51">
            <v>12.5</v>
          </cell>
          <cell r="Q51">
            <v>3.8</v>
          </cell>
          <cell r="R51">
            <v>4.87</v>
          </cell>
          <cell r="S51">
            <v>5.7</v>
          </cell>
          <cell r="T51">
            <v>7.2160000000000002</v>
          </cell>
          <cell r="U51">
            <v>4.5199999999999996</v>
          </cell>
          <cell r="V51">
            <v>3</v>
          </cell>
          <cell r="W51">
            <v>4.5199999999999996</v>
          </cell>
          <cell r="X51">
            <v>4.5199999999999996</v>
          </cell>
          <cell r="Y51">
            <v>9.52</v>
          </cell>
          <cell r="Z51">
            <v>10.82</v>
          </cell>
          <cell r="AA51">
            <v>70.98599999999999</v>
          </cell>
          <cell r="AB51" t="str">
            <v/>
          </cell>
          <cell r="AC51" t="str">
            <v/>
          </cell>
          <cell r="AD51" t="str">
            <v/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12.5</v>
          </cell>
          <cell r="AR51">
            <v>3.8</v>
          </cell>
          <cell r="AS51">
            <v>4.87</v>
          </cell>
          <cell r="AT51">
            <v>5.7</v>
          </cell>
          <cell r="AU51">
            <v>7.2160000000000002</v>
          </cell>
          <cell r="AV51">
            <v>4.5199999999999996</v>
          </cell>
          <cell r="AW51">
            <v>3</v>
          </cell>
          <cell r="AX51">
            <v>4.5199999999999996</v>
          </cell>
          <cell r="AY51">
            <v>12.5</v>
          </cell>
          <cell r="AZ51">
            <v>16.3</v>
          </cell>
          <cell r="BA51">
            <v>21.17</v>
          </cell>
          <cell r="BB51">
            <v>26.87</v>
          </cell>
          <cell r="BC51">
            <v>34.085999999999999</v>
          </cell>
          <cell r="BD51">
            <v>38.605999999999995</v>
          </cell>
          <cell r="BE51">
            <v>41.605999999999995</v>
          </cell>
          <cell r="BF51">
            <v>46.125999999999991</v>
          </cell>
          <cell r="BG51">
            <v>50.645999999999987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12.5</v>
          </cell>
          <cell r="BR51">
            <v>16.3</v>
          </cell>
          <cell r="BS51">
            <v>21.17</v>
          </cell>
          <cell r="BT51">
            <v>26.87</v>
          </cell>
          <cell r="BU51">
            <v>34.085999999999999</v>
          </cell>
          <cell r="BV51">
            <v>38.605999999999995</v>
          </cell>
          <cell r="BW51">
            <v>41.605999999999995</v>
          </cell>
          <cell r="BX51">
            <v>46.125999999999991</v>
          </cell>
          <cell r="BY51">
            <v>50.645999999999987</v>
          </cell>
          <cell r="BZ51">
            <v>0</v>
          </cell>
          <cell r="CA51">
            <v>0</v>
          </cell>
          <cell r="CB51">
            <v>20.8</v>
          </cell>
          <cell r="CC51">
            <v>16.3</v>
          </cell>
          <cell r="CD51">
            <v>20.8</v>
          </cell>
          <cell r="CE51">
            <v>-4.5</v>
          </cell>
          <cell r="CF51">
            <v>-21.634615384615387</v>
          </cell>
        </row>
        <row r="52">
          <cell r="H52" t="str">
            <v>Ancianos Indigentes</v>
          </cell>
          <cell r="L52">
            <v>29</v>
          </cell>
          <cell r="N52">
            <v>29</v>
          </cell>
          <cell r="O52">
            <v>1.8348734</v>
          </cell>
          <cell r="P52">
            <v>5.9269780000000001</v>
          </cell>
          <cell r="Q52">
            <v>2.8377759999999999</v>
          </cell>
          <cell r="R52">
            <v>0.37401899999999999</v>
          </cell>
          <cell r="S52">
            <v>4.4152029000000006</v>
          </cell>
          <cell r="T52">
            <v>1.4326456000000001</v>
          </cell>
          <cell r="U52">
            <v>0.22790000000000002</v>
          </cell>
          <cell r="V52">
            <v>7.6561999999999991E-2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17.125956900000002</v>
          </cell>
          <cell r="AB52">
            <v>2.6947697075361789E-2</v>
          </cell>
          <cell r="AC52" t="str">
            <v/>
          </cell>
          <cell r="AD52">
            <v>2.6947697075361789E-2</v>
          </cell>
          <cell r="AE52">
            <v>0</v>
          </cell>
          <cell r="AF52">
            <v>8.4365170275823194E-3</v>
          </cell>
          <cell r="AG52">
            <v>0.14236622484045164</v>
          </cell>
          <cell r="AH52">
            <v>12.919471263113875</v>
          </cell>
          <cell r="AI52">
            <v>0.93645339006163753</v>
          </cell>
          <cell r="AJ52">
            <v>0.78775977745049908</v>
          </cell>
          <cell r="AK52">
            <v>0.33851524573174058</v>
          </cell>
          <cell r="AL52">
            <v>1.6440662557501047</v>
          </cell>
          <cell r="AM52">
            <v>1.4331533300605466</v>
          </cell>
          <cell r="AN52">
            <v>2.1586937944326263</v>
          </cell>
          <cell r="AO52">
            <v>4.3158057419225804</v>
          </cell>
          <cell r="AP52">
            <v>1.8348734</v>
          </cell>
          <cell r="AQ52">
            <v>5.9185414829724179</v>
          </cell>
          <cell r="AR52">
            <v>2.6954097751595483</v>
          </cell>
          <cell r="AS52">
            <v>-12.545452263113875</v>
          </cell>
          <cell r="AT52">
            <v>3.4787495099383632</v>
          </cell>
          <cell r="AU52">
            <v>0.644885822549501</v>
          </cell>
          <cell r="AV52">
            <v>-0.11061524573174056</v>
          </cell>
          <cell r="AW52">
            <v>-1.5675042557501047</v>
          </cell>
          <cell r="AX52">
            <v>-1.4331533300605466</v>
          </cell>
          <cell r="AY52">
            <v>7.7618514000000003</v>
          </cell>
          <cell r="AZ52">
            <v>10.599627399999999</v>
          </cell>
          <cell r="BA52">
            <v>10.9736464</v>
          </cell>
          <cell r="BB52">
            <v>15.3888493</v>
          </cell>
          <cell r="BC52">
            <v>16.821494900000001</v>
          </cell>
          <cell r="BD52">
            <v>17.049394900000003</v>
          </cell>
          <cell r="BE52">
            <v>17.125956900000002</v>
          </cell>
          <cell r="BF52">
            <v>17.125956900000002</v>
          </cell>
          <cell r="BG52">
            <v>17.125956900000002</v>
          </cell>
          <cell r="BH52">
            <v>8.4365170275823194E-3</v>
          </cell>
          <cell r="BI52">
            <v>0.15080274186803397</v>
          </cell>
          <cell r="BJ52">
            <v>13.070274004981909</v>
          </cell>
          <cell r="BK52">
            <v>14.006727395043548</v>
          </cell>
          <cell r="BL52">
            <v>14.794487172494048</v>
          </cell>
          <cell r="BM52">
            <v>15.133002418225788</v>
          </cell>
          <cell r="BN52">
            <v>16.777068673975894</v>
          </cell>
          <cell r="BO52">
            <v>18.210222004036439</v>
          </cell>
          <cell r="BP52">
            <v>20.368915798469065</v>
          </cell>
          <cell r="BQ52">
            <v>7.7534148829724181</v>
          </cell>
          <cell r="BR52">
            <v>10.448824658131965</v>
          </cell>
          <cell r="BS52">
            <v>-2.0966276049819097</v>
          </cell>
          <cell r="BT52">
            <v>1.3821219049564526</v>
          </cell>
          <cell r="BU52">
            <v>2.0270077275059535</v>
          </cell>
          <cell r="BV52">
            <v>1.9163924817742153</v>
          </cell>
          <cell r="BW52">
            <v>0.34888822602410841</v>
          </cell>
          <cell r="BX52">
            <v>-1.0842651040364366</v>
          </cell>
          <cell r="BY52">
            <v>-3.2429588984690625</v>
          </cell>
          <cell r="BZ52">
            <v>0</v>
          </cell>
          <cell r="CA52">
            <v>8.0000000000000002E-3</v>
          </cell>
          <cell r="CB52">
            <v>0.13500000000000001</v>
          </cell>
          <cell r="CC52">
            <v>10.599627399999999</v>
          </cell>
          <cell r="CD52">
            <v>0.14300000000000002</v>
          </cell>
          <cell r="CE52">
            <v>10.456627399999999</v>
          </cell>
          <cell r="CF52">
            <v>7312.3268531468511</v>
          </cell>
        </row>
        <row r="53">
          <cell r="H53" t="str">
            <v>Fondo Solidaridad Pensional</v>
          </cell>
          <cell r="L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/>
          </cell>
          <cell r="AC53" t="str">
            <v/>
          </cell>
          <cell r="AD53" t="str">
            <v/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5.0979999999999999</v>
          </cell>
          <cell r="CA53">
            <v>0</v>
          </cell>
          <cell r="CB53">
            <v>0.83499999999999996</v>
          </cell>
          <cell r="CC53">
            <v>0</v>
          </cell>
          <cell r="CD53">
            <v>5.9329999999999998</v>
          </cell>
          <cell r="CE53">
            <v>-5.9329999999999998</v>
          </cell>
          <cell r="CF53">
            <v>-100</v>
          </cell>
        </row>
        <row r="54">
          <cell r="H54" t="str">
            <v>Fondo Compensación Educativa</v>
          </cell>
          <cell r="L54">
            <v>220.2</v>
          </cell>
          <cell r="N54">
            <v>220.2</v>
          </cell>
          <cell r="O54">
            <v>9.2852999999999994</v>
          </cell>
          <cell r="P54">
            <v>11.225200000000001</v>
          </cell>
          <cell r="Q54">
            <v>4.09321</v>
          </cell>
          <cell r="R54">
            <v>0.18</v>
          </cell>
          <cell r="S54">
            <v>4.7365000000000004</v>
          </cell>
          <cell r="T54">
            <v>4.6295000000000002</v>
          </cell>
          <cell r="U54">
            <v>8.8294999999999995</v>
          </cell>
          <cell r="V54">
            <v>7.7148100000000008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50.694019999999995</v>
          </cell>
          <cell r="AB54">
            <v>0.20461665158602299</v>
          </cell>
          <cell r="AC54" t="str">
            <v/>
          </cell>
          <cell r="AD54">
            <v>0.20461665158602299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23.213855421686748</v>
          </cell>
          <cell r="AL54">
            <v>72.128765060240966</v>
          </cell>
          <cell r="AM54">
            <v>31.214344879518066</v>
          </cell>
          <cell r="AN54">
            <v>31.214344879518066</v>
          </cell>
          <cell r="AO54">
            <v>31.214344879518066</v>
          </cell>
          <cell r="AP54">
            <v>9.2852999999999994</v>
          </cell>
          <cell r="AQ54">
            <v>11.225200000000001</v>
          </cell>
          <cell r="AR54">
            <v>4.09321</v>
          </cell>
          <cell r="AS54">
            <v>0.18</v>
          </cell>
          <cell r="AT54">
            <v>4.7365000000000004</v>
          </cell>
          <cell r="AU54">
            <v>4.6295000000000002</v>
          </cell>
          <cell r="AV54">
            <v>-14.384355421686749</v>
          </cell>
          <cell r="AW54">
            <v>-64.413955060240966</v>
          </cell>
          <cell r="AX54">
            <v>-31.214344879518066</v>
          </cell>
          <cell r="AY54">
            <v>20.5105</v>
          </cell>
          <cell r="AZ54">
            <v>24.60371</v>
          </cell>
          <cell r="BA54">
            <v>24.783709999999999</v>
          </cell>
          <cell r="BB54">
            <v>29.520209999999999</v>
          </cell>
          <cell r="BC54">
            <v>34.149709999999999</v>
          </cell>
          <cell r="BD54">
            <v>42.979209999999995</v>
          </cell>
          <cell r="BE54">
            <v>50.694019999999995</v>
          </cell>
          <cell r="BF54">
            <v>50.694019999999995</v>
          </cell>
          <cell r="BG54">
            <v>50.694019999999995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23.213855421686748</v>
          </cell>
          <cell r="BN54">
            <v>95.34262048192771</v>
          </cell>
          <cell r="BO54">
            <v>126.55696536144578</v>
          </cell>
          <cell r="BP54">
            <v>157.77131024096383</v>
          </cell>
          <cell r="BQ54">
            <v>20.5105</v>
          </cell>
          <cell r="BR54">
            <v>24.60371</v>
          </cell>
          <cell r="BS54">
            <v>24.783709999999999</v>
          </cell>
          <cell r="BT54">
            <v>29.520209999999999</v>
          </cell>
          <cell r="BU54">
            <v>34.149709999999999</v>
          </cell>
          <cell r="BV54">
            <v>19.765354578313246</v>
          </cell>
          <cell r="BW54">
            <v>-44.648600481927716</v>
          </cell>
          <cell r="BX54">
            <v>-75.862945361445782</v>
          </cell>
          <cell r="BY54">
            <v>-107.07729024096383</v>
          </cell>
          <cell r="BZ54">
            <v>0</v>
          </cell>
          <cell r="CA54">
            <v>0</v>
          </cell>
          <cell r="CB54">
            <v>0</v>
          </cell>
          <cell r="CC54">
            <v>24.60371</v>
          </cell>
          <cell r="CD54">
            <v>0</v>
          </cell>
          <cell r="CE54">
            <v>24.60371</v>
          </cell>
          <cell r="CF54" t="str">
            <v xml:space="preserve">n.a. </v>
          </cell>
        </row>
        <row r="55">
          <cell r="G55" t="str">
            <v>Más Transferencias de Deuda</v>
          </cell>
          <cell r="L55">
            <v>177.85391466988909</v>
          </cell>
          <cell r="M55">
            <v>0</v>
          </cell>
          <cell r="N55">
            <v>177.85391466988909</v>
          </cell>
          <cell r="O55">
            <v>0.65426953900000007</v>
          </cell>
          <cell r="P55">
            <v>24.687984660999998</v>
          </cell>
          <cell r="Q55">
            <v>2.0402732663333336</v>
          </cell>
          <cell r="R55">
            <v>3.321029274363636</v>
          </cell>
          <cell r="S55">
            <v>11.226935897980429</v>
          </cell>
          <cell r="T55">
            <v>28.685882641888888</v>
          </cell>
          <cell r="U55">
            <v>0.41397398922222223</v>
          </cell>
          <cell r="V55">
            <v>34.224566441666667</v>
          </cell>
          <cell r="W55">
            <v>1.2387761833333333</v>
          </cell>
          <cell r="X55">
            <v>2.2599205617777773</v>
          </cell>
          <cell r="Y55">
            <v>12.437870640333331</v>
          </cell>
          <cell r="Z55">
            <v>12.58805003</v>
          </cell>
          <cell r="AA55">
            <v>133.77953312689959</v>
          </cell>
          <cell r="AB55">
            <v>0.16526735917901433</v>
          </cell>
          <cell r="AC55" t="str">
            <v/>
          </cell>
          <cell r="AD55">
            <v>0.16526735917901433</v>
          </cell>
          <cell r="AE55">
            <v>2.7382788515788858</v>
          </cell>
          <cell r="AF55">
            <v>37.841788827218167</v>
          </cell>
          <cell r="AG55">
            <v>0.60866219444955894</v>
          </cell>
          <cell r="AH55">
            <v>2.9755506807456689</v>
          </cell>
          <cell r="AI55">
            <v>11.97493600495687</v>
          </cell>
          <cell r="AJ55">
            <v>45.798330754943443</v>
          </cell>
          <cell r="AK55">
            <v>0.98597126951555292</v>
          </cell>
          <cell r="AL55">
            <v>41.521531819230319</v>
          </cell>
          <cell r="AM55">
            <v>1.3428440887838857</v>
          </cell>
          <cell r="AN55">
            <v>2.4087476457022081</v>
          </cell>
          <cell r="AO55">
            <v>7.4771926772853803</v>
          </cell>
          <cell r="AP55">
            <v>-2.0840093125788859</v>
          </cell>
          <cell r="AQ55">
            <v>-13.153804166218169</v>
          </cell>
          <cell r="AR55">
            <v>1.4316110718837747</v>
          </cell>
          <cell r="AS55">
            <v>0.34547859361796718</v>
          </cell>
          <cell r="AT55">
            <v>-0.74800010697644126</v>
          </cell>
          <cell r="AU55">
            <v>-17.112448113054555</v>
          </cell>
          <cell r="AV55">
            <v>-0.57199728029333063</v>
          </cell>
          <cell r="AW55">
            <v>-7.2969653775636516</v>
          </cell>
          <cell r="AX55">
            <v>-0.10406790545055244</v>
          </cell>
          <cell r="AY55">
            <v>25.342254199999999</v>
          </cell>
          <cell r="AZ55">
            <v>27.382527466333332</v>
          </cell>
          <cell r="BA55">
            <v>30.703556740696968</v>
          </cell>
          <cell r="BB55">
            <v>41.930492638677393</v>
          </cell>
          <cell r="BC55">
            <v>70.616375280566288</v>
          </cell>
          <cell r="BD55">
            <v>71.030349269788502</v>
          </cell>
          <cell r="BE55">
            <v>105.25491571145517</v>
          </cell>
          <cell r="BF55">
            <v>106.49369189478851</v>
          </cell>
          <cell r="BG55">
            <v>108.75361245656629</v>
          </cell>
          <cell r="BH55">
            <v>40.580067678797057</v>
          </cell>
          <cell r="BI55">
            <v>41.188729873246615</v>
          </cell>
          <cell r="BJ55">
            <v>44.164280553992285</v>
          </cell>
          <cell r="BK55">
            <v>56.139216558949151</v>
          </cell>
          <cell r="BL55">
            <v>101.93754731389259</v>
          </cell>
          <cell r="BM55">
            <v>102.92351858340814</v>
          </cell>
          <cell r="BN55">
            <v>144.44505040263846</v>
          </cell>
          <cell r="BO55">
            <v>145.78789449142235</v>
          </cell>
          <cell r="BP55">
            <v>148.19664213712457</v>
          </cell>
          <cell r="BQ55">
            <v>-15.237813478797056</v>
          </cell>
          <cell r="BR55">
            <v>-13.806202406913286</v>
          </cell>
          <cell r="BS55">
            <v>-13.460723813295317</v>
          </cell>
          <cell r="BT55">
            <v>-14.208723920271758</v>
          </cell>
          <cell r="BU55">
            <v>-31.321172033326306</v>
          </cell>
          <cell r="BV55">
            <v>-31.893169313619641</v>
          </cell>
          <cell r="BW55">
            <v>-39.190134691183289</v>
          </cell>
          <cell r="BX55">
            <v>-39.294202596633838</v>
          </cell>
          <cell r="BY55">
            <v>-39.443029680558283</v>
          </cell>
          <cell r="BZ55">
            <v>2.1337000000000002</v>
          </cell>
          <cell r="CA55">
            <v>25.866163459999999</v>
          </cell>
          <cell r="CB55">
            <v>0.60479949999999993</v>
          </cell>
          <cell r="CC55">
            <v>27.382527466333332</v>
          </cell>
          <cell r="CD55">
            <v>28.604662959999999</v>
          </cell>
          <cell r="CE55">
            <v>-1.2221354936666664</v>
          </cell>
          <cell r="CF55">
            <v>-4.2725044352931789</v>
          </cell>
          <cell r="CI55">
            <v>338.12739999999997</v>
          </cell>
        </row>
        <row r="56">
          <cell r="H56" t="str">
            <v>Deuda Externa Entidades</v>
          </cell>
          <cell r="L56">
            <v>122.43058841578632</v>
          </cell>
          <cell r="N56">
            <v>122.43058841578632</v>
          </cell>
          <cell r="O56">
            <v>5.5769539000000007E-2</v>
          </cell>
          <cell r="P56">
            <v>23.123284661</v>
          </cell>
          <cell r="Q56">
            <v>0.18767326633333339</v>
          </cell>
          <cell r="R56">
            <v>1.5677292743636362</v>
          </cell>
          <cell r="S56">
            <v>10.640369487980429</v>
          </cell>
          <cell r="T56">
            <v>4.5132826418888898</v>
          </cell>
          <cell r="U56">
            <v>5.9673989222222203E-2</v>
          </cell>
          <cell r="V56">
            <v>34.019566441666669</v>
          </cell>
          <cell r="W56">
            <v>0.80927618333333329</v>
          </cell>
          <cell r="X56">
            <v>1.8941205617777774</v>
          </cell>
          <cell r="Y56">
            <v>12.261470640333332</v>
          </cell>
          <cell r="Z56">
            <v>0</v>
          </cell>
          <cell r="AA56">
            <v>89.132216686899625</v>
          </cell>
          <cell r="AB56">
            <v>0.11376628997885889</v>
          </cell>
          <cell r="AC56" t="str">
            <v/>
          </cell>
          <cell r="AD56">
            <v>0.11376628997885889</v>
          </cell>
          <cell r="AE56">
            <v>2.4042955140057494</v>
          </cell>
          <cell r="AF56">
            <v>37.180898418894088</v>
          </cell>
          <cell r="AG56">
            <v>0.26214014023384996</v>
          </cell>
          <cell r="AH56">
            <v>2.7159775875713388</v>
          </cell>
          <cell r="AI56">
            <v>10.581432294611959</v>
          </cell>
          <cell r="AJ56">
            <v>11.434353326463118</v>
          </cell>
          <cell r="AK56">
            <v>0.92642613732675994</v>
          </cell>
          <cell r="AL56">
            <v>41.317225185282524</v>
          </cell>
          <cell r="AM56">
            <v>1.136809529216718</v>
          </cell>
          <cell r="AN56">
            <v>2.1860920873201168</v>
          </cell>
          <cell r="AO56">
            <v>7.0565662122265298</v>
          </cell>
          <cell r="AP56">
            <v>-2.3485259750057494</v>
          </cell>
          <cell r="AQ56">
            <v>-14.057613757894089</v>
          </cell>
          <cell r="AR56">
            <v>-7.4466873900516567E-2</v>
          </cell>
          <cell r="AS56">
            <v>-1.1482483132077026</v>
          </cell>
          <cell r="AT56">
            <v>5.893719336846992E-2</v>
          </cell>
          <cell r="AU56">
            <v>-6.9210706845742278</v>
          </cell>
          <cell r="AV56">
            <v>-0.86675214810453771</v>
          </cell>
          <cell r="AW56">
            <v>-7.2976587436158553</v>
          </cell>
          <cell r="AX56">
            <v>-0.32753334588338467</v>
          </cell>
          <cell r="AY56">
            <v>23.179054199999999</v>
          </cell>
          <cell r="AZ56">
            <v>23.366727466333334</v>
          </cell>
          <cell r="BA56">
            <v>24.934456740696969</v>
          </cell>
          <cell r="BB56">
            <v>35.574826228677395</v>
          </cell>
          <cell r="BC56">
            <v>40.088108870566288</v>
          </cell>
          <cell r="BD56">
            <v>40.147782859788506</v>
          </cell>
          <cell r="BE56">
            <v>74.167349301455175</v>
          </cell>
          <cell r="BF56">
            <v>74.976625484788514</v>
          </cell>
          <cell r="BG56">
            <v>76.870746046566296</v>
          </cell>
          <cell r="BH56">
            <v>39.585193932899841</v>
          </cell>
          <cell r="BI56">
            <v>39.847334073133695</v>
          </cell>
          <cell r="BJ56">
            <v>42.563311660705033</v>
          </cell>
          <cell r="BK56">
            <v>53.14474395531699</v>
          </cell>
          <cell r="BL56">
            <v>64.579097281780108</v>
          </cell>
          <cell r="BM56">
            <v>65.505523419106865</v>
          </cell>
          <cell r="BN56">
            <v>106.82274860438939</v>
          </cell>
          <cell r="BO56">
            <v>107.95955813360611</v>
          </cell>
          <cell r="BP56">
            <v>110.14565022092623</v>
          </cell>
          <cell r="BQ56">
            <v>-16.406139732899842</v>
          </cell>
          <cell r="BR56">
            <v>-16.480606606800361</v>
          </cell>
          <cell r="BS56">
            <v>-17.628854920008063</v>
          </cell>
          <cell r="BT56">
            <v>-17.569917726639595</v>
          </cell>
          <cell r="BU56">
            <v>-24.49098841121382</v>
          </cell>
          <cell r="BV56">
            <v>-25.357740559318358</v>
          </cell>
          <cell r="BW56">
            <v>-32.655399302934214</v>
          </cell>
          <cell r="BX56">
            <v>-32.982932648817595</v>
          </cell>
          <cell r="BY56">
            <v>-33.274904174359932</v>
          </cell>
          <cell r="BZ56">
            <v>1.7278</v>
          </cell>
          <cell r="CA56">
            <v>25.062963459999999</v>
          </cell>
          <cell r="CB56">
            <v>0.1787995</v>
          </cell>
          <cell r="CC56">
            <v>23.366727466333334</v>
          </cell>
          <cell r="CD56">
            <v>26.969562959999998</v>
          </cell>
          <cell r="CE56">
            <v>-3.6028354936666638</v>
          </cell>
          <cell r="CF56">
            <v>-13.358894613940253</v>
          </cell>
          <cell r="CI56">
            <v>1393.1273999999999</v>
          </cell>
        </row>
        <row r="57">
          <cell r="H57" t="str">
            <v>Deuda Interna Entidades</v>
          </cell>
          <cell r="L57">
            <v>55.423326254102776</v>
          </cell>
          <cell r="N57">
            <v>55.423326254102776</v>
          </cell>
          <cell r="O57">
            <v>0.59850000000000003</v>
          </cell>
          <cell r="P57">
            <v>1.5647</v>
          </cell>
          <cell r="Q57">
            <v>1.8526</v>
          </cell>
          <cell r="R57">
            <v>1.7533000000000001</v>
          </cell>
          <cell r="S57">
            <v>0.58656640999999998</v>
          </cell>
          <cell r="T57">
            <v>24.172599999999999</v>
          </cell>
          <cell r="U57">
            <v>0.3543</v>
          </cell>
          <cell r="V57">
            <v>0.20499999999999999</v>
          </cell>
          <cell r="W57">
            <v>0.42949999999999999</v>
          </cell>
          <cell r="X57">
            <v>0.36580000000000001</v>
          </cell>
          <cell r="Y57">
            <v>0.1764</v>
          </cell>
          <cell r="Z57">
            <v>12.58805003</v>
          </cell>
          <cell r="AA57">
            <v>44.647316439999997</v>
          </cell>
          <cell r="AB57">
            <v>5.1501069200155437E-2</v>
          </cell>
          <cell r="AC57" t="str">
            <v/>
          </cell>
          <cell r="AD57">
            <v>5.1501069200155437E-2</v>
          </cell>
          <cell r="AE57">
            <v>0.33398333757313658</v>
          </cell>
          <cell r="AF57">
            <v>0.66089040832407797</v>
          </cell>
          <cell r="AG57">
            <v>0.34652205421570897</v>
          </cell>
          <cell r="AH57">
            <v>0.25957309317432997</v>
          </cell>
          <cell r="AI57">
            <v>1.3935037103449099</v>
          </cell>
          <cell r="AJ57">
            <v>34.363977428480325</v>
          </cell>
          <cell r="AK57">
            <v>5.9545132188792982E-2</v>
          </cell>
          <cell r="AL57">
            <v>0.20430663394779458</v>
          </cell>
          <cell r="AM57">
            <v>0.20603455956716779</v>
          </cell>
          <cell r="AN57">
            <v>0.22265555838209106</v>
          </cell>
          <cell r="AO57">
            <v>0.42062646505885048</v>
          </cell>
          <cell r="AP57">
            <v>0.26451666242686345</v>
          </cell>
          <cell r="AQ57">
            <v>0.90380959167592201</v>
          </cell>
          <cell r="AR57">
            <v>1.506077945784291</v>
          </cell>
          <cell r="AS57">
            <v>1.4937269068256702</v>
          </cell>
          <cell r="AT57">
            <v>-0.80693730034490996</v>
          </cell>
          <cell r="AU57">
            <v>-10.191377428480326</v>
          </cell>
          <cell r="AV57">
            <v>0.29475486781120702</v>
          </cell>
          <cell r="AW57">
            <v>6.9336605220540748E-4</v>
          </cell>
          <cell r="AX57">
            <v>0.2234654404328322</v>
          </cell>
          <cell r="AY57">
            <v>2.1631999999999998</v>
          </cell>
          <cell r="AZ57">
            <v>4.0157999999999996</v>
          </cell>
          <cell r="BA57">
            <v>5.7690999999999999</v>
          </cell>
          <cell r="BB57">
            <v>6.3556664099999995</v>
          </cell>
          <cell r="BC57">
            <v>30.528266410000001</v>
          </cell>
          <cell r="BD57">
            <v>30.882566409999999</v>
          </cell>
          <cell r="BE57">
            <v>31.087566409999997</v>
          </cell>
          <cell r="BF57">
            <v>31.517066409999998</v>
          </cell>
          <cell r="BG57">
            <v>31.882866409999998</v>
          </cell>
          <cell r="BH57">
            <v>0.99487374589721456</v>
          </cell>
          <cell r="BI57">
            <v>1.3413958001129236</v>
          </cell>
          <cell r="BJ57">
            <v>1.6009688932872534</v>
          </cell>
          <cell r="BK57">
            <v>2.9944726036321634</v>
          </cell>
          <cell r="BL57">
            <v>37.358450032112486</v>
          </cell>
          <cell r="BM57">
            <v>37.417995164301281</v>
          </cell>
          <cell r="BN57">
            <v>37.622301798249076</v>
          </cell>
          <cell r="BO57">
            <v>37.828336357816241</v>
          </cell>
          <cell r="BP57">
            <v>38.050991916198335</v>
          </cell>
          <cell r="BQ57">
            <v>1.1683262541027852</v>
          </cell>
          <cell r="BR57">
            <v>2.6744041998870758</v>
          </cell>
          <cell r="BS57">
            <v>4.168131106712746</v>
          </cell>
          <cell r="BT57">
            <v>3.3611938063678362</v>
          </cell>
          <cell r="BU57">
            <v>-6.8301836221124859</v>
          </cell>
          <cell r="BV57">
            <v>-6.5354287543012823</v>
          </cell>
          <cell r="BW57">
            <v>-6.5347353882490786</v>
          </cell>
          <cell r="BX57">
            <v>-6.3112699478162426</v>
          </cell>
          <cell r="BY57">
            <v>-6.1681255061983364</v>
          </cell>
          <cell r="BZ57">
            <v>0.40589999999999998</v>
          </cell>
          <cell r="CA57">
            <v>0.80320000000000003</v>
          </cell>
          <cell r="CB57">
            <v>0.42599999999999999</v>
          </cell>
          <cell r="CC57">
            <v>4.0157999999999996</v>
          </cell>
          <cell r="CD57">
            <v>1.6351</v>
          </cell>
          <cell r="CE57">
            <v>2.3806999999999996</v>
          </cell>
          <cell r="CF57">
            <v>145.59965751330193</v>
          </cell>
        </row>
        <row r="58">
          <cell r="BN58">
            <v>0</v>
          </cell>
          <cell r="BW58">
            <v>0</v>
          </cell>
        </row>
        <row r="59">
          <cell r="L59">
            <v>2537.5869837451937</v>
          </cell>
          <cell r="M59">
            <v>0</v>
          </cell>
          <cell r="N59">
            <v>2537.5869837451937</v>
          </cell>
          <cell r="Q59">
            <v>294.0610956759279</v>
          </cell>
          <cell r="R59">
            <v>242.60712493043712</v>
          </cell>
          <cell r="S59">
            <v>163.62961941089</v>
          </cell>
          <cell r="T59">
            <v>144.72957612675719</v>
          </cell>
          <cell r="U59">
            <v>242.82889541177775</v>
          </cell>
          <cell r="V59">
            <v>198.61304410745123</v>
          </cell>
          <cell r="W59">
            <v>511.05546935365669</v>
          </cell>
          <cell r="X59">
            <v>211.26157493933331</v>
          </cell>
          <cell r="Y59">
            <v>97.855146539000003</v>
          </cell>
          <cell r="Z59">
            <v>287.48785082556651</v>
          </cell>
          <cell r="AA59">
            <v>2684.1596631453813</v>
          </cell>
          <cell r="AB59">
            <v>2.3580043220809142</v>
          </cell>
          <cell r="AC59" t="str">
            <v/>
          </cell>
          <cell r="AD59">
            <v>2.3580043220809142</v>
          </cell>
          <cell r="AE59">
            <v>139.29688463322262</v>
          </cell>
          <cell r="AF59">
            <v>138.65641176632701</v>
          </cell>
          <cell r="AG59">
            <v>329.85988123361915</v>
          </cell>
          <cell r="AH59">
            <v>241.25266478841922</v>
          </cell>
          <cell r="AI59">
            <v>179.96494847638968</v>
          </cell>
          <cell r="AJ59">
            <v>163.69305167317788</v>
          </cell>
          <cell r="AK59">
            <v>194.7889101078257</v>
          </cell>
          <cell r="AL59">
            <v>278.33786711858227</v>
          </cell>
          <cell r="AM59">
            <v>438.22349769462562</v>
          </cell>
          <cell r="AN59">
            <v>113.58463397436068</v>
          </cell>
          <cell r="AO59">
            <v>75.514513207985942</v>
          </cell>
          <cell r="AP59">
            <v>-1.3528202868892834</v>
          </cell>
          <cell r="AQ59">
            <v>13.429789711923007</v>
          </cell>
          <cell r="AR59">
            <v>-35.798785557691247</v>
          </cell>
          <cell r="AS59">
            <v>1.3544601420178992</v>
          </cell>
          <cell r="AT59">
            <v>-16.335329065499678</v>
          </cell>
          <cell r="AU59">
            <v>-18.963475546420682</v>
          </cell>
          <cell r="AV59">
            <v>48.039985303952051</v>
          </cell>
          <cell r="AW59">
            <v>-79.724823011131036</v>
          </cell>
          <cell r="AX59">
            <v>72.831971659031069</v>
          </cell>
          <cell r="AY59">
            <v>290.03026582458335</v>
          </cell>
          <cell r="AZ59">
            <v>584.09136150051131</v>
          </cell>
          <cell r="BA59">
            <v>826.69848643094838</v>
          </cell>
          <cell r="BB59">
            <v>990.32810584183846</v>
          </cell>
          <cell r="BC59">
            <v>1135.0576819685957</v>
          </cell>
          <cell r="BD59">
            <v>1377.8865773803734</v>
          </cell>
          <cell r="BE59">
            <v>1576.4996214878245</v>
          </cell>
          <cell r="BF59">
            <v>2087.5550908414812</v>
          </cell>
          <cell r="BG59">
            <v>2298.8166657808147</v>
          </cell>
          <cell r="BH59">
            <v>277.95329639954963</v>
          </cell>
          <cell r="BI59">
            <v>607.81317763316883</v>
          </cell>
          <cell r="BJ59">
            <v>849.06584242158806</v>
          </cell>
          <cell r="BK59">
            <v>1029.0307908979776</v>
          </cell>
          <cell r="BL59">
            <v>1192.7238425711555</v>
          </cell>
          <cell r="BM59">
            <v>1387.5127526789813</v>
          </cell>
          <cell r="BN59">
            <v>1665.8506197975639</v>
          </cell>
          <cell r="BO59">
            <v>2104.0741174921895</v>
          </cell>
          <cell r="BP59">
            <v>2217.6587514665503</v>
          </cell>
          <cell r="BQ59">
            <v>12.07696942503371</v>
          </cell>
          <cell r="BR59">
            <v>-23.721816132657551</v>
          </cell>
          <cell r="BS59">
            <v>-22.367355990639567</v>
          </cell>
          <cell r="BT59">
            <v>-38.702685056139217</v>
          </cell>
          <cell r="BU59">
            <v>-57.666160602559842</v>
          </cell>
          <cell r="BV59">
            <v>-9.6261752986079046</v>
          </cell>
          <cell r="BW59">
            <v>-89.350998309739452</v>
          </cell>
          <cell r="BX59">
            <v>-16.519026650708383</v>
          </cell>
          <cell r="BY59">
            <v>81.157914314264417</v>
          </cell>
          <cell r="BZ59">
            <v>51.372504939999999</v>
          </cell>
          <cell r="CA59">
            <v>185.31118026000001</v>
          </cell>
          <cell r="CB59">
            <v>176.49927199999999</v>
          </cell>
          <cell r="CC59">
            <v>584.09136150051131</v>
          </cell>
          <cell r="CD59">
            <v>413.18295719999998</v>
          </cell>
          <cell r="CE59">
            <v>170.90840430051134</v>
          </cell>
          <cell r="CF59">
            <v>41.363856210018767</v>
          </cell>
        </row>
        <row r="60">
          <cell r="L60">
            <v>1857.0093354691621</v>
          </cell>
          <cell r="M60">
            <v>0</v>
          </cell>
          <cell r="N60">
            <v>1857.0093354691621</v>
          </cell>
          <cell r="Q60">
            <v>250.2770903</v>
          </cell>
          <cell r="R60">
            <v>181.92547436683</v>
          </cell>
          <cell r="S60">
            <v>136.10404965729001</v>
          </cell>
          <cell r="T60">
            <v>66.59179432900001</v>
          </cell>
          <cell r="U60">
            <v>201.49002999999999</v>
          </cell>
          <cell r="V60">
            <v>117.15720660522</v>
          </cell>
          <cell r="W60">
            <v>455.76433764899002</v>
          </cell>
          <cell r="X60">
            <v>119.3005</v>
          </cell>
          <cell r="Y60">
            <v>80.678799999999995</v>
          </cell>
          <cell r="Z60">
            <v>223.83</v>
          </cell>
          <cell r="AA60">
            <v>2034.9541098073298</v>
          </cell>
          <cell r="AB60">
            <v>1.725590518563513</v>
          </cell>
          <cell r="AC60" t="str">
            <v/>
          </cell>
          <cell r="AD60">
            <v>1.725590518563513</v>
          </cell>
          <cell r="AE60">
            <v>105.5949751885439</v>
          </cell>
          <cell r="AF60">
            <v>83.460269798793149</v>
          </cell>
          <cell r="AG60">
            <v>259.77615401441949</v>
          </cell>
          <cell r="AH60">
            <v>167.34054464170501</v>
          </cell>
          <cell r="AI60">
            <v>133.32951094867099</v>
          </cell>
          <cell r="AJ60">
            <v>88.77389837829439</v>
          </cell>
          <cell r="AK60">
            <v>161.08700066314699</v>
          </cell>
          <cell r="AL60">
            <v>178.59418459334898</v>
          </cell>
          <cell r="AM60">
            <v>334.39982540121105</v>
          </cell>
          <cell r="AN60">
            <v>48.910951726747605</v>
          </cell>
          <cell r="AO60">
            <v>44.769004089069</v>
          </cell>
          <cell r="AP60">
            <v>2.2549181114560923</v>
          </cell>
          <cell r="AQ60">
            <v>10.524663801206856</v>
          </cell>
          <cell r="AR60">
            <v>-9.499063714419492</v>
          </cell>
          <cell r="AS60">
            <v>14.584929725124994</v>
          </cell>
          <cell r="AT60">
            <v>2.7745387086190192</v>
          </cell>
          <cell r="AU60">
            <v>-22.182104049294381</v>
          </cell>
          <cell r="AV60">
            <v>40.403029336852995</v>
          </cell>
          <cell r="AW60">
            <v>-61.436977988128987</v>
          </cell>
          <cell r="AX60">
            <v>121.36451224777898</v>
          </cell>
          <cell r="AY60">
            <v>201.8348269</v>
          </cell>
          <cell r="AZ60">
            <v>452.11191719999999</v>
          </cell>
          <cell r="BA60">
            <v>634.03739156683002</v>
          </cell>
          <cell r="BB60">
            <v>770.14144122412006</v>
          </cell>
          <cell r="BC60">
            <v>836.73323555312004</v>
          </cell>
          <cell r="BD60">
            <v>1038.22326555312</v>
          </cell>
          <cell r="BE60">
            <v>1155.3804721583399</v>
          </cell>
          <cell r="BF60">
            <v>1611.1448098073299</v>
          </cell>
          <cell r="BG60">
            <v>1730.44530980733</v>
          </cell>
          <cell r="BH60">
            <v>189.05524498733706</v>
          </cell>
          <cell r="BI60">
            <v>448.83139900175655</v>
          </cell>
          <cell r="BJ60">
            <v>616.17194364346153</v>
          </cell>
          <cell r="BK60">
            <v>749.50145459213252</v>
          </cell>
          <cell r="BL60">
            <v>838.27535297042687</v>
          </cell>
          <cell r="BM60">
            <v>999.36235363357389</v>
          </cell>
          <cell r="BN60">
            <v>1177.9565382269229</v>
          </cell>
          <cell r="BO60">
            <v>1512.356363628134</v>
          </cell>
          <cell r="BP60">
            <v>1561.2673153548815</v>
          </cell>
          <cell r="BQ60">
            <v>12.779581912662934</v>
          </cell>
          <cell r="BR60">
            <v>3.2805181982434419</v>
          </cell>
          <cell r="BS60">
            <v>17.865447923368492</v>
          </cell>
          <cell r="BT60">
            <v>20.63998663198754</v>
          </cell>
          <cell r="BU60">
            <v>-1.5421174173068266</v>
          </cell>
          <cell r="BV60">
            <v>38.860911919546083</v>
          </cell>
          <cell r="BW60">
            <v>-22.576066068583032</v>
          </cell>
          <cell r="BX60">
            <v>98.788446179195944</v>
          </cell>
          <cell r="BY60">
            <v>169.1779944524485</v>
          </cell>
          <cell r="BZ60">
            <v>22.890900000000002</v>
          </cell>
          <cell r="CA60">
            <v>152.2893</v>
          </cell>
          <cell r="CB60">
            <v>144.3749</v>
          </cell>
          <cell r="CC60">
            <v>452.11191719999999</v>
          </cell>
          <cell r="CD60">
            <v>319.55509999999998</v>
          </cell>
          <cell r="CE60">
            <v>132.55681720000001</v>
          </cell>
          <cell r="CF60">
            <v>41.481677870264001</v>
          </cell>
        </row>
        <row r="61">
          <cell r="G61" t="str">
            <v>Pagos de Gobierno por Tesorería</v>
          </cell>
          <cell r="L61">
            <v>1771.1911754257305</v>
          </cell>
          <cell r="N61">
            <v>1771.1911754257305</v>
          </cell>
          <cell r="O61">
            <v>107.84989329999999</v>
          </cell>
          <cell r="P61">
            <v>93.984933600000005</v>
          </cell>
          <cell r="Q61">
            <v>250.2770903</v>
          </cell>
          <cell r="R61">
            <v>181.92547436683</v>
          </cell>
          <cell r="S61">
            <v>136.10404965729001</v>
          </cell>
          <cell r="T61">
            <v>66.59179432900001</v>
          </cell>
          <cell r="U61">
            <v>201.49002999999999</v>
          </cell>
          <cell r="V61">
            <v>117.15720660522</v>
          </cell>
          <cell r="W61">
            <v>455.76433764899002</v>
          </cell>
          <cell r="X61">
            <v>119.3005</v>
          </cell>
          <cell r="Y61">
            <v>80.678799999999995</v>
          </cell>
          <cell r="Z61">
            <v>223.83</v>
          </cell>
          <cell r="AA61">
            <v>2034.9541098073298</v>
          </cell>
          <cell r="AB61">
            <v>1.6458456295836748</v>
          </cell>
          <cell r="AC61" t="str">
            <v/>
          </cell>
          <cell r="AD61">
            <v>1.6458456295836748</v>
          </cell>
          <cell r="AE61">
            <v>105.5949751885439</v>
          </cell>
          <cell r="AF61">
            <v>83.460269798793149</v>
          </cell>
          <cell r="AG61">
            <v>259.77615401441949</v>
          </cell>
          <cell r="AH61">
            <v>167.34054464170501</v>
          </cell>
          <cell r="AI61">
            <v>133.32951094867099</v>
          </cell>
          <cell r="AJ61">
            <v>88.77389837829439</v>
          </cell>
          <cell r="AK61">
            <v>161.08700066314699</v>
          </cell>
          <cell r="AL61">
            <v>178.59418459334898</v>
          </cell>
          <cell r="AM61">
            <v>334.39982540121105</v>
          </cell>
          <cell r="AN61">
            <v>48.910951726747605</v>
          </cell>
          <cell r="AO61">
            <v>44.769004089069</v>
          </cell>
          <cell r="AP61">
            <v>2.2549181114560923</v>
          </cell>
          <cell r="AQ61">
            <v>10.524663801206856</v>
          </cell>
          <cell r="AR61">
            <v>-9.499063714419492</v>
          </cell>
          <cell r="AS61">
            <v>14.584929725124994</v>
          </cell>
          <cell r="AT61">
            <v>2.7745387086190192</v>
          </cell>
          <cell r="AU61">
            <v>-22.182104049294381</v>
          </cell>
          <cell r="AV61">
            <v>40.403029336852995</v>
          </cell>
          <cell r="AW61">
            <v>-61.436977988128987</v>
          </cell>
          <cell r="AX61">
            <v>121.36451224777898</v>
          </cell>
          <cell r="AY61">
            <v>201.8348269</v>
          </cell>
          <cell r="AZ61">
            <v>452.11191719999999</v>
          </cell>
          <cell r="BA61">
            <v>634.03739156683002</v>
          </cell>
          <cell r="BB61">
            <v>770.14144122412006</v>
          </cell>
          <cell r="BC61">
            <v>836.73323555312004</v>
          </cell>
          <cell r="BD61">
            <v>1038.22326555312</v>
          </cell>
          <cell r="BE61">
            <v>1155.3804721583399</v>
          </cell>
          <cell r="BF61">
            <v>1611.1448098073299</v>
          </cell>
          <cell r="BG61">
            <v>1730.44530980733</v>
          </cell>
          <cell r="BH61">
            <v>189.05524498733706</v>
          </cell>
          <cell r="BI61">
            <v>448.83139900175655</v>
          </cell>
          <cell r="BJ61">
            <v>616.17194364346153</v>
          </cell>
          <cell r="BK61">
            <v>749.50145459213252</v>
          </cell>
          <cell r="BL61">
            <v>838.27535297042687</v>
          </cell>
          <cell r="BM61">
            <v>999.36235363357389</v>
          </cell>
          <cell r="BN61">
            <v>1177.9565382269229</v>
          </cell>
          <cell r="BO61">
            <v>1512.356363628134</v>
          </cell>
          <cell r="BP61">
            <v>1561.2673153548815</v>
          </cell>
          <cell r="BQ61">
            <v>12.779581912662934</v>
          </cell>
          <cell r="BR61">
            <v>3.2805181982434419</v>
          </cell>
          <cell r="BS61">
            <v>17.865447923368492</v>
          </cell>
          <cell r="BT61">
            <v>20.63998663198754</v>
          </cell>
          <cell r="BU61">
            <v>-1.5421174173068266</v>
          </cell>
          <cell r="BV61">
            <v>38.860911919546083</v>
          </cell>
          <cell r="BW61">
            <v>-22.576066068583032</v>
          </cell>
          <cell r="BX61">
            <v>98.788446179195944</v>
          </cell>
          <cell r="BY61">
            <v>169.1779944524485</v>
          </cell>
          <cell r="BZ61">
            <v>22.509</v>
          </cell>
          <cell r="CA61">
            <v>141.8793</v>
          </cell>
          <cell r="CB61">
            <v>144.3749</v>
          </cell>
          <cell r="CC61">
            <v>452.11191719999999</v>
          </cell>
          <cell r="CD61">
            <v>308.76319999999998</v>
          </cell>
          <cell r="CE61">
            <v>143.34871720000001</v>
          </cell>
          <cell r="CF61">
            <v>46.426749431279376</v>
          </cell>
        </row>
        <row r="62">
          <cell r="G62" t="str">
            <v>Más Bonos Dec. 4308, Ley 55 y Dec. 700</v>
          </cell>
          <cell r="L62">
            <v>56.5</v>
          </cell>
          <cell r="N62">
            <v>56.5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5.2501547750273832E-2</v>
          </cell>
          <cell r="AC62" t="str">
            <v/>
          </cell>
          <cell r="AD62">
            <v>5.2501547750273832E-2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0.38190000000000002</v>
          </cell>
          <cell r="CA62">
            <v>10.41</v>
          </cell>
          <cell r="CB62">
            <v>0</v>
          </cell>
          <cell r="CC62">
            <v>0</v>
          </cell>
          <cell r="CD62">
            <v>10.7919</v>
          </cell>
          <cell r="CE62">
            <v>-10.7919</v>
          </cell>
          <cell r="CF62">
            <v>-100</v>
          </cell>
        </row>
        <row r="63">
          <cell r="G63" t="str">
            <v>Otra deuda Interna</v>
          </cell>
          <cell r="L63">
            <v>29.318160043431551</v>
          </cell>
          <cell r="N63">
            <v>29.318160043431551</v>
          </cell>
          <cell r="AA63">
            <v>0</v>
          </cell>
          <cell r="AB63">
            <v>2.7243341229564462E-2</v>
          </cell>
          <cell r="AC63" t="str">
            <v/>
          </cell>
          <cell r="AD63">
            <v>2.7243341229564462E-2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 t="str">
            <v xml:space="preserve">n.a. </v>
          </cell>
        </row>
        <row r="64">
          <cell r="L64">
            <v>680.57764827603137</v>
          </cell>
          <cell r="M64">
            <v>0</v>
          </cell>
          <cell r="N64">
            <v>680.57764827603137</v>
          </cell>
          <cell r="Q64">
            <v>43.784005375927912</v>
          </cell>
          <cell r="R64">
            <v>60.681650563607135</v>
          </cell>
          <cell r="S64">
            <v>27.525569753600006</v>
          </cell>
          <cell r="T64">
            <v>78.137781797757199</v>
          </cell>
          <cell r="U64">
            <v>41.338865411777768</v>
          </cell>
          <cell r="V64">
            <v>81.455837502231233</v>
          </cell>
          <cell r="W64">
            <v>55.291131704666668</v>
          </cell>
          <cell r="X64">
            <v>91.961074939333315</v>
          </cell>
          <cell r="Y64">
            <v>17.176346539000001</v>
          </cell>
          <cell r="Z64">
            <v>63.657850825566527</v>
          </cell>
          <cell r="AA64">
            <v>649.205553338051</v>
          </cell>
          <cell r="AB64">
            <v>0.63241380351740051</v>
          </cell>
          <cell r="AC64" t="str">
            <v/>
          </cell>
          <cell r="AD64">
            <v>0.63241380351740051</v>
          </cell>
          <cell r="AE64">
            <v>33.701909444678712</v>
          </cell>
          <cell r="AF64">
            <v>55.196141967533862</v>
          </cell>
          <cell r="AG64">
            <v>70.083727219199687</v>
          </cell>
          <cell r="AH64">
            <v>73.91212014671423</v>
          </cell>
          <cell r="AI64">
            <v>46.635437527718707</v>
          </cell>
          <cell r="AJ64">
            <v>74.9191532948835</v>
          </cell>
          <cell r="AK64">
            <v>33.701909444678712</v>
          </cell>
          <cell r="AL64">
            <v>99.743682525233297</v>
          </cell>
          <cell r="AM64">
            <v>103.82367229341455</v>
          </cell>
          <cell r="AN64">
            <v>64.673682247613073</v>
          </cell>
          <cell r="AO64">
            <v>30.745509118916949</v>
          </cell>
          <cell r="AP64">
            <v>-3.6077383983453757</v>
          </cell>
          <cell r="AQ64">
            <v>2.9051259107161442</v>
          </cell>
          <cell r="AR64">
            <v>-26.299721843271776</v>
          </cell>
          <cell r="AS64">
            <v>-13.230469583107094</v>
          </cell>
          <cell r="AT64">
            <v>-19.109867774118701</v>
          </cell>
          <cell r="AU64">
            <v>3.2186285028736989</v>
          </cell>
          <cell r="AV64">
            <v>7.6369559670990554</v>
          </cell>
          <cell r="AW64">
            <v>-18.287845023002063</v>
          </cell>
          <cell r="AX64">
            <v>-48.532540588747878</v>
          </cell>
          <cell r="AY64">
            <v>88.195438924583343</v>
          </cell>
          <cell r="AZ64">
            <v>131.97944430051126</v>
          </cell>
          <cell r="BA64">
            <v>192.66109486411841</v>
          </cell>
          <cell r="BB64">
            <v>220.18666461771841</v>
          </cell>
          <cell r="BC64">
            <v>298.32444641547562</v>
          </cell>
          <cell r="BD64">
            <v>339.66331182725338</v>
          </cell>
          <cell r="BE64">
            <v>421.11914932948463</v>
          </cell>
          <cell r="BF64">
            <v>476.4102810341513</v>
          </cell>
          <cell r="BG64">
            <v>568.37135597348458</v>
          </cell>
          <cell r="BH64">
            <v>88.898051412212567</v>
          </cell>
          <cell r="BI64">
            <v>158.98177863141225</v>
          </cell>
          <cell r="BJ64">
            <v>232.89389877812647</v>
          </cell>
          <cell r="BK64">
            <v>279.52933630584516</v>
          </cell>
          <cell r="BL64">
            <v>354.44848960072864</v>
          </cell>
          <cell r="BM64">
            <v>388.15039904540737</v>
          </cell>
          <cell r="BN64">
            <v>487.89408157064065</v>
          </cell>
          <cell r="BO64">
            <v>591.71775386405523</v>
          </cell>
          <cell r="BP64">
            <v>656.39143611166833</v>
          </cell>
          <cell r="BQ64">
            <v>-0.70261248762922435</v>
          </cell>
          <cell r="BR64">
            <v>-27.002334330900993</v>
          </cell>
          <cell r="BS64">
            <v>-40.232803914008059</v>
          </cell>
          <cell r="BT64">
            <v>-59.342671688126757</v>
          </cell>
          <cell r="BU64">
            <v>-56.124043185253015</v>
          </cell>
          <cell r="BV64">
            <v>-48.487087218153988</v>
          </cell>
          <cell r="BW64">
            <v>-66.774932241156023</v>
          </cell>
          <cell r="BX64">
            <v>-115.30747282990393</v>
          </cell>
          <cell r="BY64">
            <v>-88.020080138183744</v>
          </cell>
          <cell r="BZ64">
            <v>28.481604939999997</v>
          </cell>
          <cell r="CA64">
            <v>33.021880260000003</v>
          </cell>
          <cell r="CB64">
            <v>32.124372000000001</v>
          </cell>
          <cell r="CC64">
            <v>131.97944430051126</v>
          </cell>
          <cell r="CD64">
            <v>93.627857199999994</v>
          </cell>
          <cell r="CE64">
            <v>38.351587100511267</v>
          </cell>
          <cell r="CF64">
            <v>40.961726827292246</v>
          </cell>
        </row>
        <row r="65">
          <cell r="G65" t="str">
            <v>Pagos de Gobierno por Tesorería</v>
          </cell>
          <cell r="L65">
            <v>737.07764827603137</v>
          </cell>
          <cell r="N65">
            <v>737.07764827603137</v>
          </cell>
          <cell r="O65">
            <v>30.094171046333337</v>
          </cell>
          <cell r="P65">
            <v>58.101267878250006</v>
          </cell>
          <cell r="Q65">
            <v>43.784005375927912</v>
          </cell>
          <cell r="R65">
            <v>60.681650563607135</v>
          </cell>
          <cell r="S65">
            <v>27.525569753600006</v>
          </cell>
          <cell r="T65">
            <v>78.137781797757199</v>
          </cell>
          <cell r="U65">
            <v>41.338865411777768</v>
          </cell>
          <cell r="V65">
            <v>81.455837502231233</v>
          </cell>
          <cell r="W65">
            <v>55.291131704666668</v>
          </cell>
          <cell r="X65">
            <v>91.961074939333315</v>
          </cell>
          <cell r="Y65">
            <v>17.176346539000001</v>
          </cell>
          <cell r="Z65">
            <v>63.657850825566527</v>
          </cell>
          <cell r="AA65">
            <v>649.205553338051</v>
          </cell>
          <cell r="AB65">
            <v>0.68491535126767444</v>
          </cell>
          <cell r="AC65" t="str">
            <v/>
          </cell>
          <cell r="AD65">
            <v>0.68491535126767444</v>
          </cell>
          <cell r="AE65">
            <v>33.701909444678712</v>
          </cell>
          <cell r="AF65">
            <v>55.196141967533862</v>
          </cell>
          <cell r="AG65">
            <v>70.083727219199687</v>
          </cell>
          <cell r="AH65">
            <v>73.91212014671423</v>
          </cell>
          <cell r="AI65">
            <v>46.635437527718707</v>
          </cell>
          <cell r="AJ65">
            <v>74.9191532948835</v>
          </cell>
          <cell r="AK65">
            <v>33.701909444678712</v>
          </cell>
          <cell r="AL65">
            <v>99.743682525233297</v>
          </cell>
          <cell r="AM65">
            <v>103.82367229341455</v>
          </cell>
          <cell r="AN65">
            <v>64.673682247613073</v>
          </cell>
          <cell r="AO65">
            <v>30.745509118916949</v>
          </cell>
          <cell r="AP65">
            <v>-3.6077383983453757</v>
          </cell>
          <cell r="AQ65">
            <v>2.9051259107161442</v>
          </cell>
          <cell r="AR65">
            <v>-26.299721843271776</v>
          </cell>
          <cell r="AS65">
            <v>-13.230469583107094</v>
          </cell>
          <cell r="AT65">
            <v>-19.109867774118701</v>
          </cell>
          <cell r="AU65">
            <v>3.2186285028736989</v>
          </cell>
          <cell r="AV65">
            <v>7.6369559670990554</v>
          </cell>
          <cell r="AW65">
            <v>-18.287845023002063</v>
          </cell>
          <cell r="AX65">
            <v>-48.532540588747878</v>
          </cell>
          <cell r="AY65">
            <v>88.195438924583343</v>
          </cell>
          <cell r="AZ65">
            <v>131.97944430051126</v>
          </cell>
          <cell r="BA65">
            <v>192.66109486411841</v>
          </cell>
          <cell r="BB65">
            <v>220.18666461771841</v>
          </cell>
          <cell r="BC65">
            <v>298.32444641547562</v>
          </cell>
          <cell r="BD65">
            <v>339.66331182725338</v>
          </cell>
          <cell r="BE65">
            <v>421.11914932948463</v>
          </cell>
          <cell r="BF65">
            <v>476.4102810341513</v>
          </cell>
          <cell r="BG65">
            <v>568.37135597348458</v>
          </cell>
          <cell r="BH65">
            <v>88.898051412212567</v>
          </cell>
          <cell r="BI65">
            <v>158.98177863141225</v>
          </cell>
          <cell r="BJ65">
            <v>232.89389877812647</v>
          </cell>
          <cell r="BK65">
            <v>279.52933630584516</v>
          </cell>
          <cell r="BL65">
            <v>354.44848960072864</v>
          </cell>
          <cell r="BM65">
            <v>388.15039904540737</v>
          </cell>
          <cell r="BN65">
            <v>487.89408157064065</v>
          </cell>
          <cell r="BO65">
            <v>591.71775386405523</v>
          </cell>
          <cell r="BP65">
            <v>656.39143611166833</v>
          </cell>
          <cell r="BQ65">
            <v>-0.70261248762922435</v>
          </cell>
          <cell r="BR65">
            <v>-27.002334330900993</v>
          </cell>
          <cell r="BS65">
            <v>-40.232803914008059</v>
          </cell>
          <cell r="BT65">
            <v>-59.342671688126757</v>
          </cell>
          <cell r="BU65">
            <v>-56.124043185253015</v>
          </cell>
          <cell r="BV65">
            <v>-48.487087218153988</v>
          </cell>
          <cell r="BW65">
            <v>-66.774932241156023</v>
          </cell>
          <cell r="BX65">
            <v>-115.30747282990393</v>
          </cell>
          <cell r="BY65">
            <v>-88.020080138183744</v>
          </cell>
          <cell r="BZ65">
            <v>28.863504939999999</v>
          </cell>
          <cell r="CA65">
            <v>43.43188026</v>
          </cell>
          <cell r="CB65">
            <v>32.124372000000001</v>
          </cell>
          <cell r="CC65">
            <v>131.97944430051126</v>
          </cell>
          <cell r="CD65">
            <v>104.41975719999999</v>
          </cell>
          <cell r="CE65">
            <v>27.559687100511269</v>
          </cell>
          <cell r="CF65">
            <v>26.393172939221564</v>
          </cell>
        </row>
        <row r="66">
          <cell r="G66" t="str">
            <v>Menos Bonos Dec.4308, Ley 55 y Dec. 700</v>
          </cell>
          <cell r="L66">
            <v>-56.5</v>
          </cell>
          <cell r="N66">
            <v>-56.5</v>
          </cell>
          <cell r="AA66">
            <v>0</v>
          </cell>
          <cell r="AB66">
            <v>-5.2501547750273832E-2</v>
          </cell>
          <cell r="AC66" t="str">
            <v/>
          </cell>
          <cell r="AD66">
            <v>-5.2501547750273832E-2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-0.38190000000000002</v>
          </cell>
          <cell r="CA66">
            <v>-10.41</v>
          </cell>
          <cell r="CB66">
            <v>0</v>
          </cell>
          <cell r="CC66">
            <v>0</v>
          </cell>
          <cell r="CD66">
            <v>-10.7919</v>
          </cell>
          <cell r="CE66">
            <v>10.7919</v>
          </cell>
          <cell r="CF66">
            <v>100</v>
          </cell>
        </row>
        <row r="67">
          <cell r="AX67">
            <v>0</v>
          </cell>
          <cell r="BN67">
            <v>0</v>
          </cell>
          <cell r="BO67">
            <v>0</v>
          </cell>
          <cell r="BP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AX68">
            <v>0</v>
          </cell>
          <cell r="BN68">
            <v>0</v>
          </cell>
          <cell r="BO68">
            <v>0</v>
          </cell>
          <cell r="BP68">
            <v>0</v>
          </cell>
          <cell r="BW68">
            <v>0</v>
          </cell>
          <cell r="BX68">
            <v>0</v>
          </cell>
          <cell r="BY68">
            <v>0</v>
          </cell>
        </row>
        <row r="69">
          <cell r="L69">
            <v>-1815.6808864698833</v>
          </cell>
          <cell r="M69">
            <v>-126.89999999999999</v>
          </cell>
          <cell r="N69">
            <v>-1942.5808864698829</v>
          </cell>
          <cell r="Q69">
            <v>-445.39502127331752</v>
          </cell>
          <cell r="R69">
            <v>-197.47139198043283</v>
          </cell>
          <cell r="S69">
            <v>-279.30859940319692</v>
          </cell>
          <cell r="T69">
            <v>216.32875682968938</v>
          </cell>
          <cell r="U69">
            <v>-98.808356011792966</v>
          </cell>
          <cell r="V69">
            <v>357.72888966002097</v>
          </cell>
          <cell r="W69">
            <v>-484.28307522222531</v>
          </cell>
          <cell r="X69">
            <v>232.22477878003292</v>
          </cell>
          <cell r="Y69">
            <v>-234.47440347146949</v>
          </cell>
          <cell r="Z69">
            <v>67.156309439434835</v>
          </cell>
          <cell r="AA69">
            <v>-1004.6721324599114</v>
          </cell>
          <cell r="AB69">
            <v>-1.6871868453143024</v>
          </cell>
          <cell r="AC69">
            <v>-0.11791940547804865</v>
          </cell>
          <cell r="AD69">
            <v>-1.8051062507923508</v>
          </cell>
          <cell r="AE69">
            <v>-342.42051332934034</v>
          </cell>
          <cell r="AF69">
            <v>406.54498249970561</v>
          </cell>
          <cell r="AG69">
            <v>-666.02484487698825</v>
          </cell>
          <cell r="AH69">
            <v>-139.50961375217958</v>
          </cell>
          <cell r="AI69">
            <v>-349.43378398148525</v>
          </cell>
          <cell r="AJ69">
            <v>139.11951925919243</v>
          </cell>
          <cell r="AK69">
            <v>-147.46399630213136</v>
          </cell>
          <cell r="AL69">
            <v>99.859936070350159</v>
          </cell>
          <cell r="AM69">
            <v>-575.21163207220479</v>
          </cell>
          <cell r="AN69">
            <v>229.40283581708059</v>
          </cell>
          <cell r="AO69">
            <v>-409.18258179056477</v>
          </cell>
          <cell r="AP69">
            <v>-54.90637721763926</v>
          </cell>
          <cell r="AQ69">
            <v>-147.58811175938035</v>
          </cell>
          <cell r="AR69">
            <v>220.62982360367073</v>
          </cell>
          <cell r="AS69">
            <v>-57.961778228253252</v>
          </cell>
          <cell r="AT69">
            <v>70.125184578288327</v>
          </cell>
          <cell r="AU69">
            <v>77.209237570496953</v>
          </cell>
          <cell r="AV69">
            <v>48.655640290338397</v>
          </cell>
          <cell r="AW69">
            <v>257.86895358967081</v>
          </cell>
          <cell r="AX69">
            <v>90.928556849979486</v>
          </cell>
          <cell r="AY69">
            <v>-148.20612437927457</v>
          </cell>
          <cell r="AZ69">
            <v>-601.56673350996152</v>
          </cell>
          <cell r="BA69">
            <v>-802.56271764178473</v>
          </cell>
          <cell r="BB69">
            <v>-1085.4142173241407</v>
          </cell>
          <cell r="BC69">
            <v>-873.8272846691325</v>
          </cell>
          <cell r="BD69">
            <v>-975.3575400406171</v>
          </cell>
          <cell r="BE69">
            <v>-620.74095300323643</v>
          </cell>
          <cell r="BF69">
            <v>-1113.4426234460498</v>
          </cell>
          <cell r="BG69">
            <v>-881.21784466601457</v>
          </cell>
          <cell r="BH69">
            <v>6.1256000615321682</v>
          </cell>
          <cell r="BI69">
            <v>-601.90037570662298</v>
          </cell>
          <cell r="BJ69">
            <v>-741.40998945880165</v>
          </cell>
          <cell r="BK69">
            <v>-1090.8437734402869</v>
          </cell>
          <cell r="BL69">
            <v>-951.72425418109469</v>
          </cell>
          <cell r="BM69">
            <v>-1099.1882504832265</v>
          </cell>
          <cell r="BN69">
            <v>-999.32831441287658</v>
          </cell>
          <cell r="BO69">
            <v>-1574.5399464850814</v>
          </cell>
          <cell r="BP69">
            <v>-1345.1371106680008</v>
          </cell>
          <cell r="BQ69">
            <v>-154.33172444080657</v>
          </cell>
          <cell r="BR69">
            <v>0.33364219666083272</v>
          </cell>
          <cell r="BS69">
            <v>-61.152728182982742</v>
          </cell>
          <cell r="BT69">
            <v>5.4295561161453136</v>
          </cell>
          <cell r="BU69">
            <v>77.8969695119618</v>
          </cell>
          <cell r="BV69">
            <v>123.83071044260976</v>
          </cell>
          <cell r="BW69">
            <v>378.58736140964015</v>
          </cell>
          <cell r="BX69">
            <v>461.09732303903161</v>
          </cell>
          <cell r="BY69">
            <v>463.91926600198622</v>
          </cell>
          <cell r="BZ69">
            <v>-223.73991493999995</v>
          </cell>
          <cell r="CA69">
            <v>204.57784495400028</v>
          </cell>
          <cell r="CB69">
            <v>-284.70977049999999</v>
          </cell>
          <cell r="CC69">
            <v>-601.56673350996152</v>
          </cell>
          <cell r="CD69">
            <v>-303.87184048600056</v>
          </cell>
          <cell r="CE69">
            <v>-297.69489302396096</v>
          </cell>
          <cell r="CF69">
            <v>97.967252427154676</v>
          </cell>
        </row>
        <row r="70">
          <cell r="AX70">
            <v>0</v>
          </cell>
          <cell r="BN70">
            <v>0</v>
          </cell>
          <cell r="BO70">
            <v>0</v>
          </cell>
        </row>
        <row r="71">
          <cell r="L71" t="e">
            <v>#REF!</v>
          </cell>
          <cell r="M71" t="e">
            <v>#REF!</v>
          </cell>
          <cell r="N71" t="e">
            <v>#REF!</v>
          </cell>
          <cell r="Q71">
            <v>404.7786453096212</v>
          </cell>
          <cell r="R71">
            <v>265.80763936931908</v>
          </cell>
          <cell r="S71">
            <v>241.58523357122994</v>
          </cell>
          <cell r="T71">
            <v>258.14069976800113</v>
          </cell>
          <cell r="U71">
            <v>246.26153916855324</v>
          </cell>
          <cell r="V71">
            <v>254.81999630365004</v>
          </cell>
          <cell r="W71">
            <v>217.43101778686668</v>
          </cell>
          <cell r="X71">
            <v>294.67137153757579</v>
          </cell>
          <cell r="Y71">
            <v>292.82296226800003</v>
          </cell>
          <cell r="Z71">
            <v>671.79916426696855</v>
          </cell>
          <cell r="AA71">
            <v>3593.7375903045527</v>
          </cell>
          <cell r="AB71" t="e">
            <v>#VALUE!</v>
          </cell>
          <cell r="AC71" t="e">
            <v>#VALUE!</v>
          </cell>
          <cell r="AD71">
            <v>2.6715333763513591</v>
          </cell>
          <cell r="AE71">
            <v>233.55099404603934</v>
          </cell>
          <cell r="AF71">
            <v>376.67698818875624</v>
          </cell>
          <cell r="AG71">
            <v>566.83263536502761</v>
          </cell>
          <cell r="AH71">
            <v>243.77043497050661</v>
          </cell>
          <cell r="AI71">
            <v>212.5075514024339</v>
          </cell>
          <cell r="AJ71">
            <v>245.09899648454331</v>
          </cell>
          <cell r="AK71">
            <v>225.82966824904469</v>
          </cell>
          <cell r="AL71">
            <v>120.99124882127424</v>
          </cell>
          <cell r="AM71">
            <v>148.21699874495661</v>
          </cell>
          <cell r="AN71">
            <v>318.21058238754068</v>
          </cell>
          <cell r="AO71">
            <v>140.61762979284902</v>
          </cell>
          <cell r="AP71">
            <v>-82.345610499372668</v>
          </cell>
          <cell r="AQ71">
            <v>-82.263050780656215</v>
          </cell>
          <cell r="AR71">
            <v>-162.05399005540642</v>
          </cell>
          <cell r="AS71">
            <v>22.037204398812463</v>
          </cell>
          <cell r="AT71">
            <v>29.077682168796031</v>
          </cell>
          <cell r="AU71">
            <v>13.041703283457821</v>
          </cell>
          <cell r="AV71">
            <v>20.431870919508555</v>
          </cell>
          <cell r="AW71">
            <v>133.8287474823758</v>
          </cell>
          <cell r="AX71">
            <v>69.214019041910063</v>
          </cell>
          <cell r="AY71">
            <v>445.61932095476669</v>
          </cell>
          <cell r="AZ71">
            <v>850.39796626438783</v>
          </cell>
          <cell r="BA71">
            <v>1116.2056056337069</v>
          </cell>
          <cell r="BB71">
            <v>1357.7908392049369</v>
          </cell>
          <cell r="BC71">
            <v>1615.9315389729379</v>
          </cell>
          <cell r="BD71">
            <v>1862.1930781414912</v>
          </cell>
          <cell r="BE71">
            <v>2117.0130744451412</v>
          </cell>
          <cell r="BF71">
            <v>2334.4440922320077</v>
          </cell>
          <cell r="BG71">
            <v>2629.1154637695831</v>
          </cell>
          <cell r="BH71">
            <v>610.22798223479549</v>
          </cell>
          <cell r="BI71">
            <v>1177.0606175998232</v>
          </cell>
          <cell r="BJ71">
            <v>1420.8310525703296</v>
          </cell>
          <cell r="BK71">
            <v>1633.3386039727634</v>
          </cell>
          <cell r="BL71">
            <v>1878.4376004573069</v>
          </cell>
          <cell r="BM71">
            <v>2104.2672687063509</v>
          </cell>
          <cell r="BN71">
            <v>2225.2585175276258</v>
          </cell>
          <cell r="BO71">
            <v>2373.4755162725824</v>
          </cell>
          <cell r="BP71">
            <v>2691.6860986601232</v>
          </cell>
          <cell r="BQ71">
            <v>-164.60866128002888</v>
          </cell>
          <cell r="BR71">
            <v>-326.66265133543533</v>
          </cell>
          <cell r="BS71">
            <v>-304.62544693662289</v>
          </cell>
          <cell r="BT71">
            <v>-275.54776476782672</v>
          </cell>
          <cell r="BU71">
            <v>-262.5060614843689</v>
          </cell>
          <cell r="BV71">
            <v>-242.07419056486026</v>
          </cell>
          <cell r="BW71">
            <v>-108.2454430824846</v>
          </cell>
          <cell r="BX71">
            <v>-39.03142404057462</v>
          </cell>
          <cell r="BY71">
            <v>-62.570634890540077</v>
          </cell>
          <cell r="BZ71" t="e">
            <v>#REF!</v>
          </cell>
          <cell r="CA71" t="e">
            <v>#REF!</v>
          </cell>
          <cell r="CB71" t="e">
            <v>#REF!</v>
          </cell>
          <cell r="CC71">
            <v>850.39796626438783</v>
          </cell>
          <cell r="CD71" t="e">
            <v>#REF!</v>
          </cell>
          <cell r="CE71" t="e">
            <v>#REF!</v>
          </cell>
          <cell r="CF71" t="e">
            <v>#REF!</v>
          </cell>
        </row>
        <row r="72">
          <cell r="E72" t="str">
            <v>Pagos de Tesorería</v>
          </cell>
          <cell r="L72">
            <v>3514.7940188775583</v>
          </cell>
          <cell r="N72">
            <v>3514.7940188775583</v>
          </cell>
          <cell r="O72">
            <v>174.4589679</v>
          </cell>
          <cell r="P72">
            <v>344.26113530559996</v>
          </cell>
          <cell r="Q72">
            <v>446.07478770851003</v>
          </cell>
          <cell r="R72">
            <v>286.61469061841001</v>
          </cell>
          <cell r="S72">
            <v>263.49508699622999</v>
          </cell>
          <cell r="T72">
            <v>288.22889391689</v>
          </cell>
          <cell r="U72">
            <v>292.79478604021995</v>
          </cell>
          <cell r="V72">
            <v>298.83532918865001</v>
          </cell>
          <cell r="W72">
            <v>278.4794187402</v>
          </cell>
          <cell r="X72">
            <v>354.03609999999998</v>
          </cell>
          <cell r="Y72">
            <v>335.36387422000001</v>
          </cell>
          <cell r="Z72">
            <v>709.13866272752421</v>
          </cell>
          <cell r="AA72">
            <v>4071.7817333622338</v>
          </cell>
          <cell r="AB72">
            <v>3.2660553276898581</v>
          </cell>
          <cell r="AC72" t="str">
            <v/>
          </cell>
          <cell r="AD72">
            <v>3.2660553276898581</v>
          </cell>
          <cell r="AE72">
            <v>231.0275881636864</v>
          </cell>
          <cell r="AF72">
            <v>368.1</v>
          </cell>
          <cell r="AG72">
            <v>592.79030718091258</v>
          </cell>
          <cell r="AH72">
            <v>252.99941535282608</v>
          </cell>
          <cell r="AI72">
            <v>220.53273162984632</v>
          </cell>
          <cell r="AJ72">
            <v>288.03308634826163</v>
          </cell>
          <cell r="AK72">
            <v>271.8774886372143</v>
          </cell>
          <cell r="AL72">
            <v>226.96551584542317</v>
          </cell>
          <cell r="AM72">
            <v>234.8606634210708</v>
          </cell>
          <cell r="AN72">
            <v>369.89976459090315</v>
          </cell>
          <cell r="AO72">
            <v>247.67866217899549</v>
          </cell>
          <cell r="AP72">
            <v>-56.568620263686398</v>
          </cell>
          <cell r="AQ72">
            <v>-23.838864694400058</v>
          </cell>
          <cell r="AR72">
            <v>-146.71551947240255</v>
          </cell>
          <cell r="AS72">
            <v>33.615275265583932</v>
          </cell>
          <cell r="AT72">
            <v>42.962355366383662</v>
          </cell>
          <cell r="AU72">
            <v>0.19580756862836779</v>
          </cell>
          <cell r="AV72">
            <v>20.917297403005648</v>
          </cell>
          <cell r="AW72">
            <v>71.869813343226838</v>
          </cell>
          <cell r="AX72">
            <v>43.618755319129207</v>
          </cell>
          <cell r="AY72">
            <v>518.72010320560003</v>
          </cell>
          <cell r="AZ72">
            <v>964.79489091411006</v>
          </cell>
          <cell r="BA72">
            <v>1251.40958153252</v>
          </cell>
          <cell r="BB72">
            <v>1514.9046685287499</v>
          </cell>
          <cell r="BC72">
            <v>1803.1335624456399</v>
          </cell>
          <cell r="BD72">
            <v>2095.9283484858597</v>
          </cell>
          <cell r="BE72">
            <v>2394.7636776745098</v>
          </cell>
          <cell r="BF72">
            <v>2673.2430964147097</v>
          </cell>
          <cell r="BG72">
            <v>3027.2791964147095</v>
          </cell>
          <cell r="BH72">
            <v>599.12758816368637</v>
          </cell>
          <cell r="BI72">
            <v>1191.9178953445989</v>
          </cell>
          <cell r="BJ72">
            <v>1444.9173106974249</v>
          </cell>
          <cell r="BK72">
            <v>1665.4500423272711</v>
          </cell>
          <cell r="BL72">
            <v>1953.4831286755327</v>
          </cell>
          <cell r="BM72">
            <v>2225.3606173127469</v>
          </cell>
          <cell r="BN72">
            <v>2452.3261331581698</v>
          </cell>
          <cell r="BO72">
            <v>2687.1867965792408</v>
          </cell>
          <cell r="BP72">
            <v>3057.0865611701438</v>
          </cell>
          <cell r="BQ72">
            <v>-80.407484958086343</v>
          </cell>
          <cell r="BR72">
            <v>-227.12300443048889</v>
          </cell>
          <cell r="BS72">
            <v>-193.50772916490496</v>
          </cell>
          <cell r="BT72">
            <v>-150.54537379852127</v>
          </cell>
          <cell r="BU72">
            <v>-150.34956622989284</v>
          </cell>
          <cell r="BV72">
            <v>-129.43226882688714</v>
          </cell>
          <cell r="BW72">
            <v>-57.56245548365996</v>
          </cell>
          <cell r="BX72">
            <v>-13.943700164531037</v>
          </cell>
          <cell r="BY72">
            <v>-29.807364755434264</v>
          </cell>
          <cell r="BZ72">
            <v>134.78899999999999</v>
          </cell>
          <cell r="CA72">
            <v>242.17066299999999</v>
          </cell>
          <cell r="CB72">
            <v>403.38990000000001</v>
          </cell>
          <cell r="CC72">
            <v>964.79489091411006</v>
          </cell>
          <cell r="CD72">
            <v>780.34956299999999</v>
          </cell>
          <cell r="CE72">
            <v>184.44532791411007</v>
          </cell>
          <cell r="CF72">
            <v>23.636244147433459</v>
          </cell>
        </row>
        <row r="73">
          <cell r="E73" t="str">
            <v>Más:</v>
          </cell>
          <cell r="N73">
            <v>0</v>
          </cell>
          <cell r="O73">
            <v>6.5908008734032561E-2</v>
          </cell>
          <cell r="P73">
            <v>7.2595369806343762E-2</v>
          </cell>
          <cell r="Q73">
            <v>2.324987539434778E-2</v>
          </cell>
          <cell r="R73">
            <v>4.5977750838899697E-2</v>
          </cell>
          <cell r="S73">
            <v>0.23697525922649668</v>
          </cell>
          <cell r="T73">
            <v>1.1475324538318397E-2</v>
          </cell>
          <cell r="U73">
            <v>0.11748336283242911</v>
          </cell>
          <cell r="V73">
            <v>0.20668019247664488</v>
          </cell>
          <cell r="W73">
            <v>6.0581415522627108E-2</v>
          </cell>
          <cell r="X73">
            <v>0.15907344062985995</v>
          </cell>
          <cell r="Y73">
            <v>0</v>
          </cell>
          <cell r="Z73">
            <v>0</v>
          </cell>
          <cell r="AB73" t="str">
            <v/>
          </cell>
          <cell r="AC73" t="str">
            <v/>
          </cell>
          <cell r="AD73" t="str">
            <v/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BN73">
            <v>0</v>
          </cell>
          <cell r="BO73">
            <v>0</v>
          </cell>
        </row>
        <row r="74">
          <cell r="F74" t="str">
            <v>Pagos en el Exterior Diferente de Militares</v>
          </cell>
          <cell r="L74">
            <v>0</v>
          </cell>
          <cell r="M74">
            <v>145.19999999999999</v>
          </cell>
          <cell r="N74">
            <v>145.19999999999999</v>
          </cell>
          <cell r="O74">
            <v>2.5923078533333341</v>
          </cell>
          <cell r="P74">
            <v>2.855336565</v>
          </cell>
          <cell r="Q74">
            <v>0.91446905666666689</v>
          </cell>
          <cell r="R74">
            <v>1.8084066999999997</v>
          </cell>
          <cell r="S74">
            <v>9.3207614270000025</v>
          </cell>
          <cell r="T74">
            <v>0.45134991166666677</v>
          </cell>
          <cell r="U74">
            <v>4.6208806783333314</v>
          </cell>
          <cell r="V74">
            <v>8.1291894016666664</v>
          </cell>
          <cell r="W74">
            <v>2.3828011533333333</v>
          </cell>
          <cell r="X74">
            <v>6.256710486666667</v>
          </cell>
          <cell r="Y74">
            <v>0</v>
          </cell>
          <cell r="Z74">
            <v>0</v>
          </cell>
          <cell r="AA74">
            <v>39.332213233666671</v>
          </cell>
          <cell r="AB74" t="str">
            <v/>
          </cell>
          <cell r="AC74">
            <v>0.13492433156353556</v>
          </cell>
          <cell r="AD74">
            <v>0.13492433156353556</v>
          </cell>
          <cell r="AE74">
            <v>15.65</v>
          </cell>
          <cell r="AF74">
            <v>40.5</v>
          </cell>
          <cell r="AG74">
            <v>12.904</v>
          </cell>
          <cell r="AH74">
            <v>13.2</v>
          </cell>
          <cell r="AI74">
            <v>14.2</v>
          </cell>
          <cell r="AJ74">
            <v>15.2</v>
          </cell>
          <cell r="AK74">
            <v>16.2</v>
          </cell>
          <cell r="AL74">
            <v>17.2</v>
          </cell>
          <cell r="AM74">
            <v>18.2</v>
          </cell>
          <cell r="AN74">
            <v>19.2</v>
          </cell>
          <cell r="AO74">
            <v>20.2</v>
          </cell>
          <cell r="AP74">
            <v>-13.057692146666666</v>
          </cell>
          <cell r="AQ74">
            <v>-37.644663434999998</v>
          </cell>
          <cell r="AR74">
            <v>-11.989530943333333</v>
          </cell>
          <cell r="AS74">
            <v>-11.3915933</v>
          </cell>
          <cell r="AT74">
            <v>-4.8792385729999967</v>
          </cell>
          <cell r="AU74">
            <v>-14.748650088333333</v>
          </cell>
          <cell r="AV74">
            <v>-11.579119321666667</v>
          </cell>
          <cell r="AW74">
            <v>-9.0708105983333329</v>
          </cell>
          <cell r="AX74">
            <v>-15.817198846666667</v>
          </cell>
          <cell r="AY74">
            <v>5.4476444183333346</v>
          </cell>
          <cell r="AZ74">
            <v>6.362113475000001</v>
          </cell>
          <cell r="BA74">
            <v>8.1705201750000001</v>
          </cell>
          <cell r="BB74">
            <v>17.491281602000001</v>
          </cell>
          <cell r="BC74">
            <v>17.942631513666669</v>
          </cell>
          <cell r="BD74">
            <v>22.563512192000001</v>
          </cell>
          <cell r="BE74">
            <v>30.692701593666669</v>
          </cell>
          <cell r="BF74">
            <v>33.075502747000002</v>
          </cell>
          <cell r="BG74">
            <v>39.332213233666671</v>
          </cell>
          <cell r="BH74">
            <v>56.15</v>
          </cell>
          <cell r="BI74">
            <v>69.054000000000002</v>
          </cell>
          <cell r="BJ74">
            <v>82.254000000000005</v>
          </cell>
          <cell r="BK74">
            <v>96.454000000000008</v>
          </cell>
          <cell r="BL74">
            <v>111.65400000000001</v>
          </cell>
          <cell r="BM74">
            <v>127.85400000000001</v>
          </cell>
          <cell r="BN74">
            <v>145.054</v>
          </cell>
          <cell r="BO74">
            <v>163.25399999999999</v>
          </cell>
          <cell r="BP74">
            <v>182.45399999999998</v>
          </cell>
          <cell r="BQ74">
            <v>-50.702355581666666</v>
          </cell>
          <cell r="BR74">
            <v>-62.691886525000001</v>
          </cell>
          <cell r="BS74">
            <v>-74.083479825000012</v>
          </cell>
          <cell r="BT74">
            <v>-78.962718398000007</v>
          </cell>
          <cell r="BU74">
            <v>-93.711368486333342</v>
          </cell>
          <cell r="BV74">
            <v>-105.29048780800001</v>
          </cell>
          <cell r="BW74">
            <v>-114.36129840633333</v>
          </cell>
          <cell r="BX74">
            <v>-130.17849725299999</v>
          </cell>
          <cell r="BY74">
            <v>-143.12178676633332</v>
          </cell>
          <cell r="BZ74">
            <v>1.2943359999999999</v>
          </cell>
          <cell r="CA74">
            <v>7.2988343999999987</v>
          </cell>
          <cell r="CB74">
            <v>3.3513150000000005</v>
          </cell>
          <cell r="CC74">
            <v>6.362113475000001</v>
          </cell>
          <cell r="CD74">
            <v>11.944485399999998</v>
          </cell>
          <cell r="CE74">
            <v>-5.5823719249999968</v>
          </cell>
          <cell r="CF74">
            <v>-46.735976796455361</v>
          </cell>
        </row>
        <row r="75">
          <cell r="F75" t="str">
            <v>Menos Transferencias</v>
          </cell>
          <cell r="L75">
            <v>-346.29999999999995</v>
          </cell>
          <cell r="M75">
            <v>0</v>
          </cell>
          <cell r="N75">
            <v>-346.29999999999995</v>
          </cell>
          <cell r="O75">
            <v>-11.120173399999999</v>
          </cell>
          <cell r="P75">
            <v>-29.652177999999999</v>
          </cell>
          <cell r="Q75">
            <v>-10.730986</v>
          </cell>
          <cell r="R75">
            <v>-5.4240189999999995</v>
          </cell>
          <cell r="S75">
            <v>-14.851702899999999</v>
          </cell>
          <cell r="T75">
            <v>-13.2781456</v>
          </cell>
          <cell r="U75">
            <v>-40.577399999999997</v>
          </cell>
          <cell r="V75">
            <v>-20.845372000000001</v>
          </cell>
          <cell r="W75">
            <v>-31.52</v>
          </cell>
          <cell r="X75">
            <v>-31.52</v>
          </cell>
          <cell r="Y75">
            <v>-15.52</v>
          </cell>
          <cell r="Z75">
            <v>-10.82</v>
          </cell>
          <cell r="AA75">
            <v>-235.85997690000002</v>
          </cell>
          <cell r="AB75">
            <v>-0.32179267231716502</v>
          </cell>
          <cell r="AC75" t="str">
            <v/>
          </cell>
          <cell r="AD75">
            <v>-0.32179267231716502</v>
          </cell>
          <cell r="AE75">
            <v>0</v>
          </cell>
          <cell r="AF75">
            <v>-1.4073423994790084</v>
          </cell>
          <cell r="AG75">
            <v>-8.4886565217673784</v>
          </cell>
          <cell r="AH75">
            <v>-13.209656852907692</v>
          </cell>
          <cell r="AI75">
            <v>-1.1169049332947674</v>
          </cell>
          <cell r="AJ75">
            <v>-26.974367510777135</v>
          </cell>
          <cell r="AK75">
            <v>-23.559686270522533</v>
          </cell>
          <cell r="AL75">
            <v>-99.783051730031275</v>
          </cell>
          <cell r="AM75">
            <v>-67.327521146702423</v>
          </cell>
          <cell r="AN75">
            <v>-33.373038673950695</v>
          </cell>
          <cell r="AO75">
            <v>-35.530150621440647</v>
          </cell>
          <cell r="AP75">
            <v>-11.120173399999999</v>
          </cell>
          <cell r="AQ75">
            <v>-28.24483560052099</v>
          </cell>
          <cell r="AR75">
            <v>-2.2423294782326213</v>
          </cell>
          <cell r="AS75">
            <v>7.7856378529076924</v>
          </cell>
          <cell r="AT75">
            <v>-13.734797966705232</v>
          </cell>
          <cell r="AU75">
            <v>13.696221910777135</v>
          </cell>
          <cell r="AV75">
            <v>-17.017713729477464</v>
          </cell>
          <cell r="AW75">
            <v>78.937679730031277</v>
          </cell>
          <cell r="AX75">
            <v>35.807521146702427</v>
          </cell>
          <cell r="AY75">
            <v>-40.772351400000005</v>
          </cell>
          <cell r="AZ75">
            <v>-51.503337399999999</v>
          </cell>
          <cell r="BA75">
            <v>-56.927356400000001</v>
          </cell>
          <cell r="BB75">
            <v>-71.7790593</v>
          </cell>
          <cell r="BC75">
            <v>-85.057204900000002</v>
          </cell>
          <cell r="BD75">
            <v>-125.6346049</v>
          </cell>
          <cell r="BE75">
            <v>-146.4799769</v>
          </cell>
          <cell r="BF75">
            <v>-177.99997689999998</v>
          </cell>
          <cell r="BG75">
            <v>-209.51997689999999</v>
          </cell>
          <cell r="BH75">
            <v>-1.4073423994790084</v>
          </cell>
          <cell r="BI75">
            <v>-9.8959989212463881</v>
          </cell>
          <cell r="BJ75">
            <v>-23.10565577415408</v>
          </cell>
          <cell r="BK75">
            <v>-24.222560707448849</v>
          </cell>
          <cell r="BL75">
            <v>-51.196928218225978</v>
          </cell>
          <cell r="BM75">
            <v>-74.756614488748511</v>
          </cell>
          <cell r="BN75">
            <v>-174.53966621877979</v>
          </cell>
          <cell r="BO75">
            <v>-241.86718736548221</v>
          </cell>
          <cell r="BP75">
            <v>-275.24022603943291</v>
          </cell>
          <cell r="BQ75">
            <v>-39.365009000520992</v>
          </cell>
          <cell r="BR75">
            <v>-41.607338478753611</v>
          </cell>
          <cell r="BS75">
            <v>-33.821700625845921</v>
          </cell>
          <cell r="BT75">
            <v>-47.556498592551151</v>
          </cell>
          <cell r="BU75">
            <v>-33.860276681774018</v>
          </cell>
          <cell r="BV75">
            <v>-50.877990411251474</v>
          </cell>
          <cell r="BW75">
            <v>28.059689318779789</v>
          </cell>
          <cell r="BX75">
            <v>63.867210465482231</v>
          </cell>
          <cell r="BY75">
            <v>65.720249139432923</v>
          </cell>
          <cell r="BZ75">
            <v>-5.0979999999999999</v>
          </cell>
          <cell r="CA75">
            <v>-1.7290000000000001</v>
          </cell>
          <cell r="CB75">
            <v>-32.038000000000004</v>
          </cell>
          <cell r="CC75">
            <v>-51.503337399999999</v>
          </cell>
          <cell r="CD75">
            <v>-38.865000000000002</v>
          </cell>
          <cell r="CE75">
            <v>-12.638337399999998</v>
          </cell>
          <cell r="CF75">
            <v>32.518557571079377</v>
          </cell>
        </row>
        <row r="76">
          <cell r="G76" t="str">
            <v>Subsidio Tarifas Eléctricas</v>
          </cell>
          <cell r="L76">
            <v>-97.1</v>
          </cell>
          <cell r="N76">
            <v>-97.1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-27</v>
          </cell>
          <cell r="V76">
            <v>-10.054</v>
          </cell>
          <cell r="W76">
            <v>-27</v>
          </cell>
          <cell r="X76">
            <v>-27</v>
          </cell>
          <cell r="Y76">
            <v>-6</v>
          </cell>
          <cell r="Z76">
            <v>0</v>
          </cell>
          <cell r="AA76">
            <v>-97.054000000000002</v>
          </cell>
          <cell r="AB76">
            <v>-9.0228323655780332E-2</v>
          </cell>
          <cell r="AC76" t="str">
            <v/>
          </cell>
          <cell r="AD76">
            <v>-9.0228323655780332E-2</v>
          </cell>
          <cell r="AE76">
            <v>0</v>
          </cell>
          <cell r="AF76">
            <v>-1.398905882451426</v>
          </cell>
          <cell r="AG76">
            <v>-8.3462902969269273</v>
          </cell>
          <cell r="AH76">
            <v>-0.29018558979381703</v>
          </cell>
          <cell r="AI76">
            <v>-0.1804515432331299</v>
          </cell>
          <cell r="AJ76">
            <v>-26.186607733326635</v>
          </cell>
          <cell r="AK76">
            <v>-7.3156031040458071E-3</v>
          </cell>
          <cell r="AL76">
            <v>-26.010220414040198</v>
          </cell>
          <cell r="AM76">
            <v>-34.680022937123816</v>
          </cell>
          <cell r="AN76">
            <v>0</v>
          </cell>
          <cell r="AO76">
            <v>0</v>
          </cell>
          <cell r="AP76">
            <v>0</v>
          </cell>
          <cell r="AQ76">
            <v>1.398905882451426</v>
          </cell>
          <cell r="AR76">
            <v>8.3462902969269273</v>
          </cell>
          <cell r="AS76">
            <v>0.29018558979381703</v>
          </cell>
          <cell r="AT76">
            <v>0.1804515432331299</v>
          </cell>
          <cell r="AU76">
            <v>26.186607733326635</v>
          </cell>
          <cell r="AV76">
            <v>-26.992684396895953</v>
          </cell>
          <cell r="AW76">
            <v>15.956220414040198</v>
          </cell>
          <cell r="AX76">
            <v>7.680022937123816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-27</v>
          </cell>
          <cell r="BE76">
            <v>-37.054000000000002</v>
          </cell>
          <cell r="BF76">
            <v>-64.054000000000002</v>
          </cell>
          <cell r="BG76">
            <v>-91.054000000000002</v>
          </cell>
          <cell r="BH76">
            <v>-1.398905882451426</v>
          </cell>
          <cell r="BI76">
            <v>-9.7451961793783539</v>
          </cell>
          <cell r="BJ76">
            <v>-10.035381769172171</v>
          </cell>
          <cell r="BK76">
            <v>-10.2158333124053</v>
          </cell>
          <cell r="BL76">
            <v>-36.402441045731933</v>
          </cell>
          <cell r="BM76">
            <v>-36.40975664883598</v>
          </cell>
          <cell r="BN76">
            <v>-62.419977062876178</v>
          </cell>
          <cell r="BO76">
            <v>-97.1</v>
          </cell>
          <cell r="BP76">
            <v>-97.1</v>
          </cell>
          <cell r="BQ76">
            <v>1.398905882451426</v>
          </cell>
          <cell r="BR76">
            <v>9.7451961793783539</v>
          </cell>
          <cell r="BS76">
            <v>10.035381769172171</v>
          </cell>
          <cell r="BT76">
            <v>10.2158333124053</v>
          </cell>
          <cell r="BU76">
            <v>36.402441045731933</v>
          </cell>
          <cell r="BV76">
            <v>9.4097566488359803</v>
          </cell>
          <cell r="BW76">
            <v>25.365977062876176</v>
          </cell>
          <cell r="BX76">
            <v>33.045999999999992</v>
          </cell>
          <cell r="BY76">
            <v>6.0459999999999923</v>
          </cell>
          <cell r="BZ76">
            <v>0</v>
          </cell>
          <cell r="CA76">
            <v>-1.7210000000000001</v>
          </cell>
          <cell r="CB76">
            <v>-10.268000000000001</v>
          </cell>
          <cell r="CC76">
            <v>0</v>
          </cell>
          <cell r="CD76">
            <v>-11.989000000000001</v>
          </cell>
          <cell r="CE76">
            <v>11.989000000000001</v>
          </cell>
          <cell r="CF76">
            <v>-100</v>
          </cell>
        </row>
        <row r="77">
          <cell r="G77" t="str">
            <v>Fosga</v>
          </cell>
          <cell r="L77">
            <v>0</v>
          </cell>
          <cell r="N77">
            <v>0</v>
          </cell>
          <cell r="O77">
            <v>0</v>
          </cell>
          <cell r="P77">
            <v>-12.5</v>
          </cell>
          <cell r="Q77">
            <v>-3.8</v>
          </cell>
          <cell r="R77">
            <v>-4.87</v>
          </cell>
          <cell r="S77">
            <v>-5.7</v>
          </cell>
          <cell r="T77">
            <v>-7.2160000000000002</v>
          </cell>
          <cell r="U77">
            <v>-4.5199999999999996</v>
          </cell>
          <cell r="V77">
            <v>-3</v>
          </cell>
          <cell r="W77">
            <v>-4.5199999999999996</v>
          </cell>
          <cell r="X77">
            <v>-4.5199999999999996</v>
          </cell>
          <cell r="Y77">
            <v>-9.52</v>
          </cell>
          <cell r="Z77">
            <v>-10.82</v>
          </cell>
          <cell r="AA77">
            <v>-70.98599999999999</v>
          </cell>
          <cell r="AB77" t="str">
            <v/>
          </cell>
          <cell r="AC77" t="str">
            <v/>
          </cell>
          <cell r="AD77" t="str">
            <v/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-12.5</v>
          </cell>
          <cell r="AR77">
            <v>-3.8</v>
          </cell>
          <cell r="AS77">
            <v>-4.87</v>
          </cell>
          <cell r="AT77">
            <v>-5.7</v>
          </cell>
          <cell r="AU77">
            <v>-7.2160000000000002</v>
          </cell>
          <cell r="AV77">
            <v>-4.5199999999999996</v>
          </cell>
          <cell r="AW77">
            <v>-3</v>
          </cell>
          <cell r="AX77">
            <v>-4.5199999999999996</v>
          </cell>
          <cell r="AY77">
            <v>-12.5</v>
          </cell>
          <cell r="AZ77">
            <v>-16.3</v>
          </cell>
          <cell r="BA77">
            <v>-21.17</v>
          </cell>
          <cell r="BB77">
            <v>-26.87</v>
          </cell>
          <cell r="BC77">
            <v>-34.085999999999999</v>
          </cell>
          <cell r="BD77">
            <v>-38.605999999999995</v>
          </cell>
          <cell r="BE77">
            <v>-41.605999999999995</v>
          </cell>
          <cell r="BF77">
            <v>-46.125999999999991</v>
          </cell>
          <cell r="BG77">
            <v>-50.645999999999987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-12.5</v>
          </cell>
          <cell r="BR77">
            <v>-16.3</v>
          </cell>
          <cell r="BS77">
            <v>-21.17</v>
          </cell>
          <cell r="BT77">
            <v>-26.87</v>
          </cell>
          <cell r="BU77">
            <v>-34.085999999999999</v>
          </cell>
          <cell r="BV77">
            <v>-38.605999999999995</v>
          </cell>
          <cell r="BW77">
            <v>-41.605999999999995</v>
          </cell>
          <cell r="BX77">
            <v>-46.125999999999991</v>
          </cell>
          <cell r="BY77">
            <v>-50.645999999999987</v>
          </cell>
          <cell r="BZ77">
            <v>0</v>
          </cell>
          <cell r="CA77">
            <v>0</v>
          </cell>
          <cell r="CB77">
            <v>-20.8</v>
          </cell>
          <cell r="CC77">
            <v>-16.3</v>
          </cell>
          <cell r="CD77">
            <v>-20.8</v>
          </cell>
          <cell r="CE77">
            <v>4.5</v>
          </cell>
          <cell r="CF77">
            <v>21.634615384615383</v>
          </cell>
        </row>
        <row r="78">
          <cell r="G78" t="str">
            <v>Ancianos Indigentes</v>
          </cell>
          <cell r="L78">
            <v>-29</v>
          </cell>
          <cell r="N78">
            <v>-29</v>
          </cell>
          <cell r="O78">
            <v>-1.8348734</v>
          </cell>
          <cell r="P78">
            <v>-5.9269780000000001</v>
          </cell>
          <cell r="Q78">
            <v>-2.8377759999999999</v>
          </cell>
          <cell r="R78">
            <v>-0.37401899999999999</v>
          </cell>
          <cell r="S78">
            <v>-4.4152029000000006</v>
          </cell>
          <cell r="T78">
            <v>-1.4326456000000001</v>
          </cell>
          <cell r="U78">
            <v>-0.22790000000000002</v>
          </cell>
          <cell r="V78">
            <v>-7.6561999999999991E-2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-17.125956900000002</v>
          </cell>
          <cell r="AB78">
            <v>-2.6947697075361789E-2</v>
          </cell>
          <cell r="AC78" t="str">
            <v/>
          </cell>
          <cell r="AD78">
            <v>-2.6947697075361789E-2</v>
          </cell>
          <cell r="AE78">
            <v>0</v>
          </cell>
          <cell r="AF78">
            <v>-8.4365170275823194E-3</v>
          </cell>
          <cell r="AG78">
            <v>-0.14236622484045164</v>
          </cell>
          <cell r="AH78">
            <v>-12.919471263113875</v>
          </cell>
          <cell r="AI78">
            <v>-0.93645339006163753</v>
          </cell>
          <cell r="AJ78">
            <v>-0.78775977745049908</v>
          </cell>
          <cell r="AK78">
            <v>-0.33851524573174058</v>
          </cell>
          <cell r="AL78">
            <v>-1.6440662557501047</v>
          </cell>
          <cell r="AM78">
            <v>-1.4331533300605466</v>
          </cell>
          <cell r="AN78">
            <v>-2.1586937944326263</v>
          </cell>
          <cell r="AO78">
            <v>-4.3158057419225804</v>
          </cell>
          <cell r="AP78">
            <v>-1.8348734</v>
          </cell>
          <cell r="AQ78">
            <v>-5.9185414829724179</v>
          </cell>
          <cell r="AR78">
            <v>-2.6954097751595483</v>
          </cell>
          <cell r="AS78">
            <v>12.545452263113875</v>
          </cell>
          <cell r="AT78">
            <v>-3.4787495099383632</v>
          </cell>
          <cell r="AU78">
            <v>-0.644885822549501</v>
          </cell>
          <cell r="AV78">
            <v>0.11061524573174056</v>
          </cell>
          <cell r="AW78">
            <v>1.5675042557501047</v>
          </cell>
          <cell r="AX78">
            <v>1.4331533300605466</v>
          </cell>
          <cell r="AY78">
            <v>-7.7618514000000003</v>
          </cell>
          <cell r="AZ78">
            <v>-10.599627399999999</v>
          </cell>
          <cell r="BA78">
            <v>-10.9736464</v>
          </cell>
          <cell r="BB78">
            <v>-15.3888493</v>
          </cell>
          <cell r="BC78">
            <v>-16.821494900000001</v>
          </cell>
          <cell r="BD78">
            <v>-17.049394900000003</v>
          </cell>
          <cell r="BE78">
            <v>-17.125956900000002</v>
          </cell>
          <cell r="BF78">
            <v>-17.125956900000002</v>
          </cell>
          <cell r="BG78">
            <v>-17.125956900000002</v>
          </cell>
          <cell r="BH78">
            <v>-8.4365170275823194E-3</v>
          </cell>
          <cell r="BI78">
            <v>-0.15080274186803397</v>
          </cell>
          <cell r="BJ78">
            <v>-13.070274004981909</v>
          </cell>
          <cell r="BK78">
            <v>-14.006727395043548</v>
          </cell>
          <cell r="BL78">
            <v>-14.794487172494048</v>
          </cell>
          <cell r="BM78">
            <v>-15.133002418225788</v>
          </cell>
          <cell r="BN78">
            <v>-16.777068673975894</v>
          </cell>
          <cell r="BO78">
            <v>-18.210222004036439</v>
          </cell>
          <cell r="BP78">
            <v>-20.368915798469065</v>
          </cell>
          <cell r="BQ78">
            <v>-7.7534148829724181</v>
          </cell>
          <cell r="BR78">
            <v>-10.448824658131965</v>
          </cell>
          <cell r="BS78">
            <v>2.0966276049819097</v>
          </cell>
          <cell r="BT78">
            <v>-1.3821219049564526</v>
          </cell>
          <cell r="BU78">
            <v>-2.0270077275059535</v>
          </cell>
          <cell r="BV78">
            <v>-1.9163924817742153</v>
          </cell>
          <cell r="BW78">
            <v>-0.34888822602410841</v>
          </cell>
          <cell r="BX78">
            <v>1.0842651040364366</v>
          </cell>
          <cell r="BY78">
            <v>3.2429588984690625</v>
          </cell>
          <cell r="BZ78">
            <v>0</v>
          </cell>
          <cell r="CA78">
            <v>-8.0000000000000002E-3</v>
          </cell>
          <cell r="CB78">
            <v>-0.13500000000000001</v>
          </cell>
          <cell r="CC78">
            <v>-10.599627399999999</v>
          </cell>
          <cell r="CD78">
            <v>-0.14300000000000002</v>
          </cell>
          <cell r="CE78">
            <v>-10.456627399999999</v>
          </cell>
          <cell r="CF78">
            <v>40.063566076461399</v>
          </cell>
        </row>
        <row r="79">
          <cell r="G79" t="str">
            <v>Fondo Solidaridad Pensional</v>
          </cell>
          <cell r="L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 t="str">
            <v/>
          </cell>
          <cell r="AC79" t="str">
            <v/>
          </cell>
          <cell r="AD79" t="str">
            <v/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-5.0979999999999999</v>
          </cell>
          <cell r="CA79">
            <v>0</v>
          </cell>
          <cell r="CB79">
            <v>-0.83499999999999996</v>
          </cell>
          <cell r="CC79">
            <v>0</v>
          </cell>
          <cell r="CD79">
            <v>-5.9329999999999998</v>
          </cell>
          <cell r="CE79">
            <v>5.9329999999999998</v>
          </cell>
          <cell r="CF79">
            <v>100</v>
          </cell>
        </row>
        <row r="80">
          <cell r="G80" t="str">
            <v>Fondo Compensación Educativa</v>
          </cell>
          <cell r="L80">
            <v>-220.2</v>
          </cell>
          <cell r="N80">
            <v>-220.2</v>
          </cell>
          <cell r="O80">
            <v>-9.2852999999999994</v>
          </cell>
          <cell r="P80">
            <v>-11.225200000000001</v>
          </cell>
          <cell r="Q80">
            <v>-4.09321</v>
          </cell>
          <cell r="R80">
            <v>-0.18</v>
          </cell>
          <cell r="S80">
            <v>-4.7365000000000004</v>
          </cell>
          <cell r="T80">
            <v>-4.6295000000000002</v>
          </cell>
          <cell r="U80">
            <v>-8.8294999999999995</v>
          </cell>
          <cell r="V80">
            <v>-7.7148100000000008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-50.694019999999995</v>
          </cell>
          <cell r="AB80">
            <v>-0.20461665158602299</v>
          </cell>
          <cell r="AC80" t="str">
            <v/>
          </cell>
          <cell r="AD80">
            <v>-0.20461665158602299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-23.213855421686748</v>
          </cell>
          <cell r="AL80">
            <v>-72.128765060240966</v>
          </cell>
          <cell r="AM80">
            <v>-31.214344879518066</v>
          </cell>
          <cell r="AN80">
            <v>-31.214344879518066</v>
          </cell>
          <cell r="AO80">
            <v>-31.214344879518066</v>
          </cell>
          <cell r="AP80">
            <v>-9.2852999999999994</v>
          </cell>
          <cell r="AQ80">
            <v>-11.225200000000001</v>
          </cell>
          <cell r="AR80">
            <v>-4.09321</v>
          </cell>
          <cell r="AS80">
            <v>-0.18</v>
          </cell>
          <cell r="AT80">
            <v>-4.7365000000000004</v>
          </cell>
          <cell r="AU80">
            <v>-4.6295000000000002</v>
          </cell>
          <cell r="AV80">
            <v>14.384355421686749</v>
          </cell>
          <cell r="AW80">
            <v>64.413955060240966</v>
          </cell>
          <cell r="AX80">
            <v>31.214344879518066</v>
          </cell>
          <cell r="AY80">
            <v>-20.5105</v>
          </cell>
          <cell r="AZ80">
            <v>-24.60371</v>
          </cell>
          <cell r="BA80">
            <v>-24.783709999999999</v>
          </cell>
          <cell r="BB80">
            <v>-29.520209999999999</v>
          </cell>
          <cell r="BC80">
            <v>-34.149709999999999</v>
          </cell>
          <cell r="BD80">
            <v>-42.979209999999995</v>
          </cell>
          <cell r="BE80">
            <v>-50.694019999999995</v>
          </cell>
          <cell r="BF80">
            <v>-50.694019999999995</v>
          </cell>
          <cell r="BG80">
            <v>-50.694019999999995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-23.213855421686748</v>
          </cell>
          <cell r="BN80">
            <v>-95.34262048192771</v>
          </cell>
          <cell r="BO80">
            <v>-126.55696536144578</v>
          </cell>
          <cell r="BP80">
            <v>-157.77131024096383</v>
          </cell>
          <cell r="BQ80">
            <v>-20.5105</v>
          </cell>
          <cell r="BR80">
            <v>-24.60371</v>
          </cell>
          <cell r="BS80">
            <v>-24.783709999999999</v>
          </cell>
          <cell r="BT80">
            <v>-29.520209999999999</v>
          </cell>
          <cell r="BU80">
            <v>-34.149709999999999</v>
          </cell>
          <cell r="BV80">
            <v>-19.765354578313246</v>
          </cell>
          <cell r="BW80">
            <v>44.648600481927716</v>
          </cell>
          <cell r="BX80">
            <v>75.862945361445782</v>
          </cell>
          <cell r="BY80">
            <v>107.07729024096383</v>
          </cell>
          <cell r="BZ80">
            <v>0</v>
          </cell>
          <cell r="CA80">
            <v>0</v>
          </cell>
          <cell r="CB80">
            <v>0</v>
          </cell>
          <cell r="CC80">
            <v>-24.60371</v>
          </cell>
          <cell r="CD80">
            <v>0</v>
          </cell>
          <cell r="CE80">
            <v>-24.60371</v>
          </cell>
          <cell r="CF80" t="str">
            <v xml:space="preserve">n.a. </v>
          </cell>
        </row>
        <row r="81">
          <cell r="F81" t="str">
            <v>Menos Gastos Generales Equipo Militar CSF</v>
          </cell>
          <cell r="L81">
            <v>-345.9</v>
          </cell>
          <cell r="N81">
            <v>-345.9</v>
          </cell>
          <cell r="O81">
            <v>-1.4947000000000001</v>
          </cell>
          <cell r="P81">
            <v>-7.1885000000000003</v>
          </cell>
          <cell r="Q81">
            <v>-5.5836000000000006</v>
          </cell>
          <cell r="R81">
            <v>-9.1050000000000004</v>
          </cell>
          <cell r="S81">
            <v>-9.4905000000000008</v>
          </cell>
          <cell r="T81">
            <v>-10.8744</v>
          </cell>
          <cell r="U81">
            <v>-5.8631000000000002</v>
          </cell>
          <cell r="V81">
            <v>-28.824999999999999</v>
          </cell>
          <cell r="W81">
            <v>-28.824999999999999</v>
          </cell>
          <cell r="X81">
            <v>-28.824999999999999</v>
          </cell>
          <cell r="Y81">
            <v>-28.824999999999999</v>
          </cell>
          <cell r="Z81">
            <v>-28.824999999999999</v>
          </cell>
          <cell r="AA81">
            <v>-193.72479999999999</v>
          </cell>
          <cell r="AB81">
            <v>-0.32142097994371183</v>
          </cell>
          <cell r="AC81" t="str">
            <v/>
          </cell>
          <cell r="AD81">
            <v>-0.32142097994371183</v>
          </cell>
          <cell r="AE81">
            <v>-0.38659411764705881</v>
          </cell>
          <cell r="AF81">
            <v>-29.059669411764705</v>
          </cell>
          <cell r="AG81">
            <v>-6.7430152941176473</v>
          </cell>
          <cell r="AH81">
            <v>-6.4093235294117639</v>
          </cell>
          <cell r="AI81">
            <v>-12.415775294117648</v>
          </cell>
          <cell r="AJ81">
            <v>-22.467222352941175</v>
          </cell>
          <cell r="AK81">
            <v>-29.995634117647054</v>
          </cell>
          <cell r="AL81">
            <v>-14.698715294117646</v>
          </cell>
          <cell r="AM81">
            <v>-28.823643529411765</v>
          </cell>
          <cell r="AN81">
            <v>-28.823643529411765</v>
          </cell>
          <cell r="AO81">
            <v>-83.038381764705875</v>
          </cell>
          <cell r="AP81">
            <v>-1.1081058823529413</v>
          </cell>
          <cell r="AQ81">
            <v>21.871169411764704</v>
          </cell>
          <cell r="AR81">
            <v>1.1594152941176468</v>
          </cell>
          <cell r="AS81">
            <v>-2.6956764705882366</v>
          </cell>
          <cell r="AT81">
            <v>2.9252752941176468</v>
          </cell>
          <cell r="AU81">
            <v>11.592822352941175</v>
          </cell>
          <cell r="AV81">
            <v>24.132534117647054</v>
          </cell>
          <cell r="AW81">
            <v>-14.126284705882354</v>
          </cell>
          <cell r="AX81">
            <v>-1.3564705882345152E-3</v>
          </cell>
          <cell r="AY81">
            <v>-8.6832000000000011</v>
          </cell>
          <cell r="AZ81">
            <v>-14.266800000000002</v>
          </cell>
          <cell r="BA81">
            <v>-23.3718</v>
          </cell>
          <cell r="BB81">
            <v>-32.862300000000005</v>
          </cell>
          <cell r="BC81">
            <v>-43.736700000000006</v>
          </cell>
          <cell r="BD81">
            <v>-49.599800000000009</v>
          </cell>
          <cell r="BE81">
            <v>-78.424800000000005</v>
          </cell>
          <cell r="BF81">
            <v>-107.24980000000001</v>
          </cell>
          <cell r="BG81">
            <v>-136.07480000000001</v>
          </cell>
          <cell r="BH81">
            <v>-29.446263529411763</v>
          </cell>
          <cell r="BI81">
            <v>-36.189278823529406</v>
          </cell>
          <cell r="BJ81">
            <v>-42.598602352941171</v>
          </cell>
          <cell r="BK81">
            <v>-55.014377647058822</v>
          </cell>
          <cell r="BL81">
            <v>-77.4816</v>
          </cell>
          <cell r="BM81">
            <v>-107.47723411764706</v>
          </cell>
          <cell r="BN81">
            <v>-122.17594941176471</v>
          </cell>
          <cell r="BO81">
            <v>-150.99959294117647</v>
          </cell>
          <cell r="BP81">
            <v>-179.82323647058823</v>
          </cell>
          <cell r="BQ81">
            <v>20.76306352941176</v>
          </cell>
          <cell r="BR81">
            <v>21.922478823529403</v>
          </cell>
          <cell r="BS81">
            <v>19.226802352941171</v>
          </cell>
          <cell r="BT81">
            <v>22.152077647058817</v>
          </cell>
          <cell r="BU81">
            <v>33.744899999999994</v>
          </cell>
          <cell r="BV81">
            <v>57.877434117647049</v>
          </cell>
          <cell r="BW81">
            <v>43.7511494117647</v>
          </cell>
          <cell r="BX81">
            <v>43.749792941176466</v>
          </cell>
          <cell r="BY81">
            <v>43.748436470588217</v>
          </cell>
          <cell r="BZ81">
            <v>-9.5000000000000001E-2</v>
          </cell>
          <cell r="CA81">
            <v>-7.141</v>
          </cell>
          <cell r="CB81">
            <v>-1.657</v>
          </cell>
          <cell r="CC81">
            <v>-14.266800000000002</v>
          </cell>
          <cell r="CD81">
            <v>-8.8930000000000007</v>
          </cell>
          <cell r="CE81">
            <v>-5.373800000000001</v>
          </cell>
          <cell r="CF81">
            <v>60.427302372652662</v>
          </cell>
        </row>
        <row r="82">
          <cell r="F82" t="str">
            <v>Menos Préstamos Presupuestales CSF</v>
          </cell>
          <cell r="L82">
            <v>-92.8</v>
          </cell>
          <cell r="N82">
            <v>-92.8</v>
          </cell>
          <cell r="O82">
            <v>-13.231018806666667</v>
          </cell>
          <cell r="P82">
            <v>-15.8618564625</v>
          </cell>
          <cell r="Q82">
            <v>-25.896025455555556</v>
          </cell>
          <cell r="R82">
            <v>-8.0864389490909101</v>
          </cell>
          <cell r="S82">
            <v>-6.8884119520000011</v>
          </cell>
          <cell r="T82">
            <v>-6.3869984605555548</v>
          </cell>
          <cell r="U82">
            <v>-4.7136275499999991</v>
          </cell>
          <cell r="V82">
            <v>-2.4741502866666671</v>
          </cell>
          <cell r="W82">
            <v>-3.0862021066666667</v>
          </cell>
          <cell r="X82">
            <v>-5.2764389490909096</v>
          </cell>
          <cell r="Y82">
            <v>1.8040880479999979</v>
          </cell>
          <cell r="Z82">
            <v>2.3055015394444442</v>
          </cell>
          <cell r="AA82">
            <v>-87.791579391348506</v>
          </cell>
          <cell r="AB82">
            <v>-8.6232630641157729E-2</v>
          </cell>
          <cell r="AC82" t="str">
            <v/>
          </cell>
          <cell r="AD82">
            <v>-8.6232630641157729E-2</v>
          </cell>
          <cell r="AE82">
            <v>-12.74</v>
          </cell>
          <cell r="AF82">
            <v>-1.456</v>
          </cell>
          <cell r="AG82">
            <v>-23.63</v>
          </cell>
          <cell r="AH82">
            <v>-2.81</v>
          </cell>
          <cell r="AI82">
            <v>-8.692499999999999</v>
          </cell>
          <cell r="AJ82">
            <v>-8.692499999999999</v>
          </cell>
          <cell r="AK82">
            <v>-8.692499999999999</v>
          </cell>
          <cell r="AL82">
            <v>-8.692499999999999</v>
          </cell>
          <cell r="AM82">
            <v>-8.692499999999999</v>
          </cell>
          <cell r="AN82">
            <v>-8.692499999999999</v>
          </cell>
          <cell r="AO82">
            <v>-8.692499999999999</v>
          </cell>
          <cell r="AP82">
            <v>-0.49101880666666631</v>
          </cell>
          <cell r="AQ82">
            <v>-14.405856462500001</v>
          </cell>
          <cell r="AR82">
            <v>-2.2660254555555568</v>
          </cell>
          <cell r="AS82">
            <v>-5.2764389490909096</v>
          </cell>
          <cell r="AT82">
            <v>1.8040880479999979</v>
          </cell>
          <cell r="AU82">
            <v>2.3055015394444442</v>
          </cell>
          <cell r="AV82">
            <v>3.9788724499999999</v>
          </cell>
          <cell r="AW82">
            <v>6.2183497133333319</v>
          </cell>
          <cell r="AX82">
            <v>5.6062978933333323</v>
          </cell>
          <cell r="AY82">
            <v>-29.092875269166669</v>
          </cell>
          <cell r="AZ82">
            <v>-54.988900724722228</v>
          </cell>
          <cell r="BA82">
            <v>-63.07533967381314</v>
          </cell>
          <cell r="BB82">
            <v>-69.963751625813146</v>
          </cell>
          <cell r="BC82">
            <v>-76.350750086368706</v>
          </cell>
          <cell r="BD82">
            <v>-81.064377636368704</v>
          </cell>
          <cell r="BE82">
            <v>-83.538527923035375</v>
          </cell>
          <cell r="BF82">
            <v>-86.624730029702036</v>
          </cell>
          <cell r="BG82">
            <v>-91.901168978792953</v>
          </cell>
          <cell r="BH82">
            <v>-14.196</v>
          </cell>
          <cell r="BI82">
            <v>-37.826000000000001</v>
          </cell>
          <cell r="BJ82">
            <v>-40.636000000000003</v>
          </cell>
          <cell r="BK82">
            <v>-49.328500000000005</v>
          </cell>
          <cell r="BL82">
            <v>-58.021000000000001</v>
          </cell>
          <cell r="BM82">
            <v>-66.713499999999996</v>
          </cell>
          <cell r="BN82">
            <v>-75.405999999999992</v>
          </cell>
          <cell r="BO82">
            <v>-84.098499999999987</v>
          </cell>
          <cell r="BP82">
            <v>-92.790999999999983</v>
          </cell>
          <cell r="BQ82">
            <v>-14.896875269166669</v>
          </cell>
          <cell r="BR82">
            <v>-17.162900724722228</v>
          </cell>
          <cell r="BS82">
            <v>-22.439339673813137</v>
          </cell>
          <cell r="BT82">
            <v>-20.63525162581314</v>
          </cell>
          <cell r="BU82">
            <v>-18.329750086368705</v>
          </cell>
          <cell r="BV82">
            <v>-14.350877636368708</v>
          </cell>
          <cell r="BW82">
            <v>-8.1325279230353829</v>
          </cell>
          <cell r="BX82">
            <v>-2.5262300297020488</v>
          </cell>
          <cell r="BY82">
            <v>0.88983102120702995</v>
          </cell>
          <cell r="BZ82">
            <v>0</v>
          </cell>
          <cell r="CA82">
            <v>0</v>
          </cell>
          <cell r="CB82">
            <v>-13.54111</v>
          </cell>
          <cell r="CC82">
            <v>-54.988900724722228</v>
          </cell>
          <cell r="CD82">
            <v>-13.54111</v>
          </cell>
          <cell r="CE82">
            <v>-41.447790724722225</v>
          </cell>
          <cell r="CF82">
            <v>-306.08857563908884</v>
          </cell>
        </row>
        <row r="83">
          <cell r="AX83">
            <v>0</v>
          </cell>
          <cell r="BN83">
            <v>0</v>
          </cell>
          <cell r="BO83">
            <v>0</v>
          </cell>
        </row>
        <row r="84">
          <cell r="L84" t="e">
            <v>#REF!</v>
          </cell>
          <cell r="M84" t="e">
            <v>#REF!</v>
          </cell>
          <cell r="N84" t="e">
            <v>#REF!</v>
          </cell>
          <cell r="Q84">
            <v>1967.561798502649</v>
          </cell>
          <cell r="R84">
            <v>1601.3593586210206</v>
          </cell>
          <cell r="S84">
            <v>1700.632725426872</v>
          </cell>
          <cell r="T84">
            <v>1417.4514927429736</v>
          </cell>
          <cell r="U84">
            <v>1843.8241934066289</v>
          </cell>
          <cell r="V84">
            <v>1413.4552901216946</v>
          </cell>
          <cell r="W84">
            <v>1993.6851469276467</v>
          </cell>
          <cell r="X84">
            <v>1442.8363761355058</v>
          </cell>
          <cell r="Y84">
            <v>1619.0656806351003</v>
          </cell>
          <cell r="Z84">
            <v>2116.219692815831</v>
          </cell>
          <cell r="AA84">
            <v>19767.110563321941</v>
          </cell>
          <cell r="AB84" t="e">
            <v>#REF!</v>
          </cell>
          <cell r="AC84" t="e">
            <v>#REF!</v>
          </cell>
          <cell r="AD84" t="e">
            <v>#REF!</v>
          </cell>
          <cell r="AE84">
            <v>1302.3073577677512</v>
          </cell>
          <cell r="AF84">
            <v>1408.2547076321514</v>
          </cell>
          <cell r="AG84">
            <v>2257.467780242016</v>
          </cell>
          <cell r="AH84">
            <v>1602.550304772906</v>
          </cell>
          <cell r="AI84">
            <v>1586.9993259246439</v>
          </cell>
          <cell r="AJ84">
            <v>1424.4919971241065</v>
          </cell>
          <cell r="AK84">
            <v>1760.1468281597852</v>
          </cell>
          <cell r="AL84">
            <v>1385.4289587072624</v>
          </cell>
          <cell r="AM84">
            <v>1871.2085221322488</v>
          </cell>
          <cell r="AN84">
            <v>1450.6000278141439</v>
          </cell>
          <cell r="AO84">
            <v>1521.9814850443481</v>
          </cell>
          <cell r="AP84">
            <v>-10.981333217537895</v>
          </cell>
          <cell r="AQ84">
            <v>-48.561924196343853</v>
          </cell>
          <cell r="AR84">
            <v>-289.90598173936701</v>
          </cell>
          <cell r="AS84">
            <v>-1.1909461518853277</v>
          </cell>
          <cell r="AT84">
            <v>113.63339950222803</v>
          </cell>
          <cell r="AU84">
            <v>-7.0405043811329051</v>
          </cell>
          <cell r="AV84">
            <v>83.677365246843692</v>
          </cell>
          <cell r="AW84">
            <v>28.026331414432207</v>
          </cell>
          <cell r="AX84">
            <v>122.47662479539781</v>
          </cell>
          <cell r="AY84">
            <v>2651.0188079860209</v>
          </cell>
          <cell r="AZ84">
            <v>4618.5806064886692</v>
          </cell>
          <cell r="BA84">
            <v>6219.939965109691</v>
          </cell>
          <cell r="BB84">
            <v>7920.5726905365627</v>
          </cell>
          <cell r="BC84">
            <v>9338.0241832795364</v>
          </cell>
          <cell r="BD84">
            <v>11181.848376686165</v>
          </cell>
          <cell r="BE84">
            <v>12595.303666807862</v>
          </cell>
          <cell r="BF84">
            <v>14588.988813735506</v>
          </cell>
          <cell r="BG84">
            <v>16031.825189871011</v>
          </cell>
          <cell r="BH84">
            <v>2710.5620653999026</v>
          </cell>
          <cell r="BI84">
            <v>4968.0298456419187</v>
          </cell>
          <cell r="BJ84">
            <v>6570.5801504148239</v>
          </cell>
          <cell r="BK84">
            <v>8157.5794763394679</v>
          </cell>
          <cell r="BL84">
            <v>9582.0714734635749</v>
          </cell>
          <cell r="BM84">
            <v>11342.218301623359</v>
          </cell>
          <cell r="BN84">
            <v>12727.647260330621</v>
          </cell>
          <cell r="BO84">
            <v>14598.85578246287</v>
          </cell>
          <cell r="BP84">
            <v>16049.455810277013</v>
          </cell>
          <cell r="BQ84">
            <v>-59.543257413881875</v>
          </cell>
          <cell r="BR84">
            <v>-349.44923915324841</v>
          </cell>
          <cell r="BS84">
            <v>-350.64018530513346</v>
          </cell>
          <cell r="BT84">
            <v>-237.00678580290509</v>
          </cell>
          <cell r="BU84">
            <v>-244.04729018403773</v>
          </cell>
          <cell r="BV84">
            <v>-160.36992493719382</v>
          </cell>
          <cell r="BW84">
            <v>-132.34359352275897</v>
          </cell>
          <cell r="BX84">
            <v>-9.8669687273632007</v>
          </cell>
          <cell r="BY84">
            <v>-17.630620406001981</v>
          </cell>
          <cell r="BZ84" t="e">
            <v>#REF!</v>
          </cell>
          <cell r="CA84" t="e">
            <v>#REF!</v>
          </cell>
          <cell r="CB84" t="e">
            <v>#REF!</v>
          </cell>
          <cell r="CC84">
            <v>4618.5806064886692</v>
          </cell>
          <cell r="CD84" t="e">
            <v>#REF!</v>
          </cell>
          <cell r="CE84" t="e">
            <v>#REF!</v>
          </cell>
          <cell r="CF84" t="e">
            <v>#REF!</v>
          </cell>
        </row>
        <row r="85">
          <cell r="AX85">
            <v>0</v>
          </cell>
          <cell r="BN85">
            <v>0</v>
          </cell>
          <cell r="BO85">
            <v>0</v>
          </cell>
        </row>
        <row r="86">
          <cell r="L86" t="e">
            <v>#REF!</v>
          </cell>
          <cell r="M86" t="e">
            <v>#REF!</v>
          </cell>
          <cell r="N86" t="e">
            <v>#REF!</v>
          </cell>
          <cell r="Q86">
            <v>-850.17366658293872</v>
          </cell>
          <cell r="R86">
            <v>-463.2790313497519</v>
          </cell>
          <cell r="S86">
            <v>-520.89383297442691</v>
          </cell>
          <cell r="T86">
            <v>-41.811942938311745</v>
          </cell>
          <cell r="U86">
            <v>-345.06989518034618</v>
          </cell>
          <cell r="V86">
            <v>102.90889335637092</v>
          </cell>
          <cell r="W86">
            <v>-701.71409300909204</v>
          </cell>
          <cell r="X86">
            <v>-62.446592757542874</v>
          </cell>
          <cell r="Y86">
            <v>-527.29736573946957</v>
          </cell>
          <cell r="Z86">
            <v>-604.64285482753371</v>
          </cell>
          <cell r="AA86">
            <v>-4598.4097227644643</v>
          </cell>
          <cell r="AB86" t="e">
            <v>#REF!</v>
          </cell>
          <cell r="AC86" t="e">
            <v>#REF!</v>
          </cell>
          <cell r="AD86" t="e">
            <v>#REF!</v>
          </cell>
          <cell r="AE86">
            <v>-575.9715073753797</v>
          </cell>
          <cell r="AF86">
            <v>29.867994310949371</v>
          </cell>
          <cell r="AG86">
            <v>-1232.8574802420158</v>
          </cell>
          <cell r="AH86">
            <v>-383.28004872268616</v>
          </cell>
          <cell r="AI86">
            <v>-561.94133538391918</v>
          </cell>
          <cell r="AJ86">
            <v>-105.97947722535088</v>
          </cell>
          <cell r="AK86">
            <v>-373.29366455117605</v>
          </cell>
          <cell r="AL86">
            <v>-21.131312750924081</v>
          </cell>
          <cell r="AM86">
            <v>-723.42863081716143</v>
          </cell>
          <cell r="AN86">
            <v>-88.807746570460097</v>
          </cell>
          <cell r="AO86">
            <v>-549.80021158341378</v>
          </cell>
          <cell r="AP86">
            <v>27.439233281733436</v>
          </cell>
          <cell r="AQ86">
            <v>-65.325060978724139</v>
          </cell>
          <cell r="AR86">
            <v>382.68381365907703</v>
          </cell>
          <cell r="AS86">
            <v>-79.998982627065743</v>
          </cell>
          <cell r="AT86">
            <v>41.047502409492267</v>
          </cell>
          <cell r="AU86">
            <v>64.167534287039132</v>
          </cell>
          <cell r="AV86">
            <v>28.223769370829871</v>
          </cell>
          <cell r="AW86">
            <v>124.04020610729501</v>
          </cell>
          <cell r="AX86">
            <v>21.714537808069394</v>
          </cell>
          <cell r="AY86">
            <v>-593.82544533404121</v>
          </cell>
          <cell r="AZ86">
            <v>-1451.9646997743494</v>
          </cell>
          <cell r="BA86">
            <v>-1918.7683232754916</v>
          </cell>
          <cell r="BB86">
            <v>-2443.2050565290774</v>
          </cell>
          <cell r="BC86">
            <v>-2489.7588236420706</v>
          </cell>
          <cell r="BD86">
            <v>-2837.5506181821083</v>
          </cell>
          <cell r="BE86">
            <v>-2737.7540274483777</v>
          </cell>
          <cell r="BF86">
            <v>-3447.886715678058</v>
          </cell>
          <cell r="BG86">
            <v>-3510.3333084355982</v>
          </cell>
          <cell r="BH86">
            <v>-604.10238217326332</v>
          </cell>
          <cell r="BI86">
            <v>-1778.9609933064462</v>
          </cell>
          <cell r="BJ86">
            <v>-2162.2410420291312</v>
          </cell>
          <cell r="BK86">
            <v>-2724.1823774130503</v>
          </cell>
          <cell r="BL86">
            <v>-2830.1618546384016</v>
          </cell>
          <cell r="BM86">
            <v>-3203.4555191895774</v>
          </cell>
          <cell r="BN86">
            <v>-3224.5868319405026</v>
          </cell>
          <cell r="BO86">
            <v>-3948.015462757664</v>
          </cell>
          <cell r="BP86">
            <v>-4036.823209328124</v>
          </cell>
          <cell r="BQ86">
            <v>10.276936839222316</v>
          </cell>
          <cell r="BR86">
            <v>326.99629353209616</v>
          </cell>
          <cell r="BS86">
            <v>243.47271875364015</v>
          </cell>
          <cell r="BT86">
            <v>280.97732088397203</v>
          </cell>
          <cell r="BU86">
            <v>340.4030309963307</v>
          </cell>
          <cell r="BV86">
            <v>365.90490100747002</v>
          </cell>
          <cell r="BW86">
            <v>486.83280449212498</v>
          </cell>
          <cell r="BX86">
            <v>500.128747079606</v>
          </cell>
          <cell r="BY86">
            <v>526.48990089252584</v>
          </cell>
          <cell r="BZ86" t="e">
            <v>#REF!</v>
          </cell>
          <cell r="CA86" t="e">
            <v>#REF!</v>
          </cell>
          <cell r="CB86" t="e">
            <v>#REF!</v>
          </cell>
          <cell r="CC86">
            <v>-1451.9646997743494</v>
          </cell>
          <cell r="CD86" t="e">
            <v>#REF!</v>
          </cell>
          <cell r="CE86" t="e">
            <v>#REF!</v>
          </cell>
          <cell r="CF86" t="e">
            <v>#REF!</v>
          </cell>
        </row>
        <row r="87">
          <cell r="AX87">
            <v>0</v>
          </cell>
          <cell r="BN87">
            <v>0</v>
          </cell>
          <cell r="BO87">
            <v>0</v>
          </cell>
          <cell r="BP87">
            <v>0</v>
          </cell>
          <cell r="BW87">
            <v>0</v>
          </cell>
          <cell r="BX87">
            <v>0</v>
          </cell>
          <cell r="BY87">
            <v>0</v>
          </cell>
        </row>
        <row r="88">
          <cell r="L88">
            <v>147.05021974965689</v>
          </cell>
          <cell r="M88">
            <v>49.7</v>
          </cell>
          <cell r="N88">
            <v>196.75021974965688</v>
          </cell>
          <cell r="Q88">
            <v>40.036821937128892</v>
          </cell>
          <cell r="R88">
            <v>25.893005499405454</v>
          </cell>
          <cell r="S88">
            <v>5.5265848677800014</v>
          </cell>
          <cell r="T88">
            <v>1.5822323980600004</v>
          </cell>
          <cell r="U88">
            <v>4.3351867676299989</v>
          </cell>
          <cell r="V88">
            <v>31.716771812076669</v>
          </cell>
          <cell r="W88">
            <v>30.122478628093333</v>
          </cell>
          <cell r="X88">
            <v>5.2764389490909096</v>
          </cell>
          <cell r="Y88">
            <v>-1.8040880479999979</v>
          </cell>
          <cell r="Z88">
            <v>-2.3055015394444442</v>
          </cell>
          <cell r="AA88">
            <v>196.03832182802412</v>
          </cell>
          <cell r="AB88">
            <v>0.13664361298893576</v>
          </cell>
          <cell r="AC88">
            <v>4.6182777401568315E-2</v>
          </cell>
          <cell r="AD88">
            <v>0.18282639039050408</v>
          </cell>
          <cell r="AE88">
            <v>14.874000000000001</v>
          </cell>
          <cell r="AF88">
            <v>35.719349956987656</v>
          </cell>
          <cell r="AG88">
            <v>45.633769106525087</v>
          </cell>
          <cell r="AH88">
            <v>29.007659191067077</v>
          </cell>
          <cell r="AI88">
            <v>13.842499999999999</v>
          </cell>
          <cell r="AJ88">
            <v>18.993415301163697</v>
          </cell>
          <cell r="AK88">
            <v>10.192499999999999</v>
          </cell>
          <cell r="AL88">
            <v>45.589560843799987</v>
          </cell>
          <cell r="AM88">
            <v>42.212007933196098</v>
          </cell>
          <cell r="AN88">
            <v>32.700250820818169</v>
          </cell>
          <cell r="AO88">
            <v>14.309659701761369</v>
          </cell>
          <cell r="AP88">
            <v>-3.6613825587766673</v>
          </cell>
          <cell r="AQ88">
            <v>8.7264231579923432</v>
          </cell>
          <cell r="AR88">
            <v>-5.596947169396195</v>
          </cell>
          <cell r="AS88">
            <v>-3.1146536916616228</v>
          </cell>
          <cell r="AT88">
            <v>-8.3159151322199989</v>
          </cell>
          <cell r="AU88">
            <v>-17.411182903103697</v>
          </cell>
          <cell r="AV88">
            <v>-5.8573132323700001</v>
          </cell>
          <cell r="AW88">
            <v>-13.872789031723318</v>
          </cell>
          <cell r="AX88">
            <v>-12.089529305102765</v>
          </cell>
          <cell r="AY88">
            <v>55.658390556203337</v>
          </cell>
          <cell r="AZ88">
            <v>95.695212493332235</v>
          </cell>
          <cell r="BA88">
            <v>121.58821799273768</v>
          </cell>
          <cell r="BB88">
            <v>127.11480286051768</v>
          </cell>
          <cell r="BC88">
            <v>128.69703525857767</v>
          </cell>
          <cell r="BD88">
            <v>133.03222202620771</v>
          </cell>
          <cell r="BE88">
            <v>164.74899383828438</v>
          </cell>
          <cell r="BF88">
            <v>194.8714724663777</v>
          </cell>
          <cell r="BG88">
            <v>200.1479114154686</v>
          </cell>
          <cell r="BH88">
            <v>50.593349956987652</v>
          </cell>
          <cell r="BI88">
            <v>96.227119063512731</v>
          </cell>
          <cell r="BJ88">
            <v>125.23477825457981</v>
          </cell>
          <cell r="BK88">
            <v>139.07727825457982</v>
          </cell>
          <cell r="BL88">
            <v>158.07069355574353</v>
          </cell>
          <cell r="BM88">
            <v>168.26319355574353</v>
          </cell>
          <cell r="BN88">
            <v>213.85275439954353</v>
          </cell>
          <cell r="BO88">
            <v>256.06476233273963</v>
          </cell>
          <cell r="BP88">
            <v>288.76501315355779</v>
          </cell>
          <cell r="BQ88">
            <v>5.0650405992156795</v>
          </cell>
          <cell r="BR88">
            <v>-0.53190657018050835</v>
          </cell>
          <cell r="BS88">
            <v>-3.6465602618421329</v>
          </cell>
          <cell r="BT88">
            <v>-11.962475394062128</v>
          </cell>
          <cell r="BU88">
            <v>-29.373658297165818</v>
          </cell>
          <cell r="BV88">
            <v>-35.230971529535815</v>
          </cell>
          <cell r="BW88">
            <v>-49.103760561259151</v>
          </cell>
          <cell r="BX88">
            <v>-61.193289866361937</v>
          </cell>
          <cell r="BY88">
            <v>-88.61710173808919</v>
          </cell>
          <cell r="BZ88">
            <v>3.3572108000000012</v>
          </cell>
          <cell r="CA88">
            <v>28.847685874</v>
          </cell>
          <cell r="CB88">
            <v>25.258643499999998</v>
          </cell>
          <cell r="CC88">
            <v>95.695212493332235</v>
          </cell>
          <cell r="CD88">
            <v>57.463540174000002</v>
          </cell>
          <cell r="CE88">
            <v>38.231672319332233</v>
          </cell>
          <cell r="CF88">
            <v>66.532051808096853</v>
          </cell>
        </row>
        <row r="89">
          <cell r="E89" t="str">
            <v xml:space="preserve">Préstamos de Inversión </v>
          </cell>
          <cell r="L89">
            <v>92.8</v>
          </cell>
          <cell r="M89">
            <v>49.7</v>
          </cell>
          <cell r="N89">
            <v>142.5</v>
          </cell>
          <cell r="O89">
            <v>13.231018806666667</v>
          </cell>
          <cell r="P89">
            <v>15.8618564625</v>
          </cell>
          <cell r="Q89">
            <v>25.896025455555556</v>
          </cell>
          <cell r="R89">
            <v>8.0864389490909101</v>
          </cell>
          <cell r="S89">
            <v>6.8884119520000011</v>
          </cell>
          <cell r="T89">
            <v>6.3869984605555548</v>
          </cell>
          <cell r="U89">
            <v>4.7136275499999991</v>
          </cell>
          <cell r="V89">
            <v>2.4741502866666671</v>
          </cell>
          <cell r="W89">
            <v>3.0862021066666667</v>
          </cell>
          <cell r="X89">
            <v>5.2764389490909096</v>
          </cell>
          <cell r="Y89">
            <v>-1.8040880479999979</v>
          </cell>
          <cell r="Z89">
            <v>-2.3055015394444442</v>
          </cell>
          <cell r="AA89">
            <v>87.791579391348506</v>
          </cell>
          <cell r="AB89">
            <v>8.6232630641157729E-2</v>
          </cell>
          <cell r="AC89">
            <v>4.6182777401568315E-2</v>
          </cell>
          <cell r="AD89">
            <v>0.13241540804272606</v>
          </cell>
          <cell r="AE89">
            <v>12.74</v>
          </cell>
          <cell r="AF89">
            <v>1.456</v>
          </cell>
          <cell r="AG89">
            <v>23.63</v>
          </cell>
          <cell r="AH89">
            <v>2.81</v>
          </cell>
          <cell r="AI89">
            <v>8.692499999999999</v>
          </cell>
          <cell r="AJ89">
            <v>8.692499999999999</v>
          </cell>
          <cell r="AK89">
            <v>8.692499999999999</v>
          </cell>
          <cell r="AL89">
            <v>8.692499999999999</v>
          </cell>
          <cell r="AM89">
            <v>8.692499999999999</v>
          </cell>
          <cell r="AN89">
            <v>8.692499999999999</v>
          </cell>
          <cell r="AO89">
            <v>8.692499999999999</v>
          </cell>
          <cell r="AP89">
            <v>0.49101880666666631</v>
          </cell>
          <cell r="AQ89">
            <v>14.405856462500001</v>
          </cell>
          <cell r="AR89">
            <v>2.2660254555555568</v>
          </cell>
          <cell r="AS89">
            <v>5.2764389490909096</v>
          </cell>
          <cell r="AT89">
            <v>-1.8040880479999979</v>
          </cell>
          <cell r="AU89">
            <v>-2.3055015394444442</v>
          </cell>
          <cell r="AV89">
            <v>-3.9788724499999999</v>
          </cell>
          <cell r="AW89">
            <v>-6.2183497133333319</v>
          </cell>
          <cell r="AX89">
            <v>-5.6062978933333323</v>
          </cell>
          <cell r="AY89">
            <v>29.092875269166669</v>
          </cell>
          <cell r="AZ89">
            <v>54.988900724722228</v>
          </cell>
          <cell r="BA89">
            <v>63.07533967381314</v>
          </cell>
          <cell r="BB89">
            <v>69.963751625813146</v>
          </cell>
          <cell r="BC89">
            <v>76.350750086368706</v>
          </cell>
          <cell r="BD89">
            <v>81.064377636368704</v>
          </cell>
          <cell r="BE89">
            <v>83.538527923035375</v>
          </cell>
          <cell r="BF89">
            <v>86.624730029702036</v>
          </cell>
          <cell r="BG89">
            <v>91.901168978792953</v>
          </cell>
          <cell r="BH89">
            <v>14.196</v>
          </cell>
          <cell r="BI89">
            <v>37.826000000000001</v>
          </cell>
          <cell r="BJ89">
            <v>40.636000000000003</v>
          </cell>
          <cell r="BK89">
            <v>49.328500000000005</v>
          </cell>
          <cell r="BL89">
            <v>58.021000000000001</v>
          </cell>
          <cell r="BM89">
            <v>66.713499999999996</v>
          </cell>
          <cell r="BN89">
            <v>75.405999999999992</v>
          </cell>
          <cell r="BO89">
            <v>84.098499999999987</v>
          </cell>
          <cell r="BP89">
            <v>92.790999999999983</v>
          </cell>
          <cell r="BQ89">
            <v>14.896875269166669</v>
          </cell>
          <cell r="BR89">
            <v>17.162900724722228</v>
          </cell>
          <cell r="BS89">
            <v>22.439339673813137</v>
          </cell>
          <cell r="BT89">
            <v>20.63525162581314</v>
          </cell>
          <cell r="BU89">
            <v>18.329750086368705</v>
          </cell>
          <cell r="BV89">
            <v>14.350877636368708</v>
          </cell>
          <cell r="BW89">
            <v>8.1325279230353829</v>
          </cell>
          <cell r="BX89">
            <v>2.5262300297020488</v>
          </cell>
          <cell r="BY89">
            <v>-0.88983102120702995</v>
          </cell>
          <cell r="BZ89">
            <v>6.9509888000000011</v>
          </cell>
          <cell r="CA89">
            <v>0.80289280000000007</v>
          </cell>
          <cell r="CB89">
            <v>13.54111</v>
          </cell>
          <cell r="CC89">
            <v>54.988900724722228</v>
          </cell>
          <cell r="CD89">
            <v>21.294991600000003</v>
          </cell>
          <cell r="CE89">
            <v>33.693909124722225</v>
          </cell>
          <cell r="CF89">
            <v>158.22457109925426</v>
          </cell>
        </row>
        <row r="90">
          <cell r="E90" t="str">
            <v>Préstamo por Venta de Epsa</v>
          </cell>
          <cell r="N90">
            <v>0</v>
          </cell>
          <cell r="AA90">
            <v>0</v>
          </cell>
          <cell r="AB90" t="str">
            <v/>
          </cell>
          <cell r="AC90" t="str">
            <v/>
          </cell>
          <cell r="AD90" t="str">
            <v/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 t="str">
            <v xml:space="preserve">n.a. </v>
          </cell>
        </row>
        <row r="91">
          <cell r="E91" t="str">
            <v>Préstamo CEDE</v>
          </cell>
          <cell r="L91">
            <v>164.96341974965685</v>
          </cell>
          <cell r="N91">
            <v>164.96341974965685</v>
          </cell>
          <cell r="O91">
            <v>1.4687005666666669E-2</v>
          </cell>
          <cell r="P91">
            <v>29.116483568500001</v>
          </cell>
          <cell r="Q91">
            <v>16.267671668333335</v>
          </cell>
          <cell r="R91">
            <v>18.511720713454544</v>
          </cell>
          <cell r="S91">
            <v>0</v>
          </cell>
          <cell r="T91">
            <v>4.875120232944445</v>
          </cell>
          <cell r="U91">
            <v>0</v>
          </cell>
          <cell r="V91">
            <v>29.481852691500002</v>
          </cell>
          <cell r="W91">
            <v>27.041020524666667</v>
          </cell>
          <cell r="X91">
            <v>0</v>
          </cell>
          <cell r="Y91">
            <v>0</v>
          </cell>
          <cell r="Z91">
            <v>0</v>
          </cell>
          <cell r="AA91">
            <v>125.30855640506564</v>
          </cell>
          <cell r="AB91">
            <v>0.15328911254929334</v>
          </cell>
          <cell r="AC91" t="str">
            <v/>
          </cell>
          <cell r="AD91">
            <v>0.15328911254929334</v>
          </cell>
          <cell r="AE91">
            <v>0</v>
          </cell>
          <cell r="AF91">
            <v>33.588349956987656</v>
          </cell>
          <cell r="AG91">
            <v>19.208969106525082</v>
          </cell>
          <cell r="AH91">
            <v>19.04765919106708</v>
          </cell>
          <cell r="AI91">
            <v>0</v>
          </cell>
          <cell r="AJ91">
            <v>5.6009153011636998</v>
          </cell>
          <cell r="AK91">
            <v>0</v>
          </cell>
          <cell r="AL91">
            <v>34.597060843799994</v>
          </cell>
          <cell r="AM91">
            <v>28.719507933196102</v>
          </cell>
          <cell r="AN91">
            <v>21.637750820818169</v>
          </cell>
          <cell r="AO91">
            <v>3.7271597017613702</v>
          </cell>
          <cell r="AP91">
            <v>1.4687005666666669E-2</v>
          </cell>
          <cell r="AQ91">
            <v>-4.4718663884876548</v>
          </cell>
          <cell r="AR91">
            <v>-2.9412974381917465</v>
          </cell>
          <cell r="AS91">
            <v>-0.53593847761253599</v>
          </cell>
          <cell r="AT91">
            <v>0</v>
          </cell>
          <cell r="AU91">
            <v>-0.72579506821925488</v>
          </cell>
          <cell r="AV91">
            <v>0</v>
          </cell>
          <cell r="AW91">
            <v>-5.1152081522999922</v>
          </cell>
          <cell r="AX91">
            <v>-1.6784874085294348</v>
          </cell>
          <cell r="AY91">
            <v>29.131170574166667</v>
          </cell>
          <cell r="AZ91">
            <v>45.398842242500002</v>
          </cell>
          <cell r="BA91">
            <v>63.910562955954546</v>
          </cell>
          <cell r="BB91">
            <v>63.910562955954546</v>
          </cell>
          <cell r="BC91">
            <v>68.785683188898986</v>
          </cell>
          <cell r="BD91">
            <v>68.785683188898986</v>
          </cell>
          <cell r="BE91">
            <v>98.267535880398981</v>
          </cell>
          <cell r="BF91">
            <v>125.30855640506564</v>
          </cell>
          <cell r="BG91">
            <v>125.30855640506564</v>
          </cell>
          <cell r="BH91">
            <v>33.588349956987656</v>
          </cell>
          <cell r="BI91">
            <v>52.797319063512738</v>
          </cell>
          <cell r="BJ91">
            <v>71.844978254579814</v>
          </cell>
          <cell r="BK91">
            <v>71.844978254579814</v>
          </cell>
          <cell r="BL91">
            <v>77.44589355574351</v>
          </cell>
          <cell r="BM91">
            <v>77.44589355574351</v>
          </cell>
          <cell r="BN91">
            <v>112.0429543995435</v>
          </cell>
          <cell r="BO91">
            <v>140.7624623327396</v>
          </cell>
          <cell r="BP91">
            <v>162.40021315355779</v>
          </cell>
          <cell r="BQ91">
            <v>-4.4571793828209891</v>
          </cell>
          <cell r="BR91">
            <v>-7.3984768210127356</v>
          </cell>
          <cell r="BS91">
            <v>-7.9344152986252681</v>
          </cell>
          <cell r="BT91">
            <v>-7.9344152986252681</v>
          </cell>
          <cell r="BU91">
            <v>-8.6602103668445238</v>
          </cell>
          <cell r="BV91">
            <v>-8.6602103668445238</v>
          </cell>
          <cell r="BW91">
            <v>-13.775418519144523</v>
          </cell>
          <cell r="BX91">
            <v>-15.453905927673958</v>
          </cell>
          <cell r="BY91">
            <v>-37.091656748492142</v>
          </cell>
          <cell r="BZ91">
            <v>0</v>
          </cell>
          <cell r="CA91">
            <v>29.570398060000002</v>
          </cell>
          <cell r="CB91">
            <v>17.4681155</v>
          </cell>
          <cell r="CC91">
            <v>45.398842242500002</v>
          </cell>
          <cell r="CD91">
            <v>47.038513559999998</v>
          </cell>
          <cell r="CE91">
            <v>-1.639671317499996</v>
          </cell>
          <cell r="CF91">
            <v>-3.4858059777091221</v>
          </cell>
        </row>
        <row r="92">
          <cell r="E92" t="str">
            <v>Menos Recuperación de Cartera</v>
          </cell>
          <cell r="L92">
            <v>-110.71319999999999</v>
          </cell>
          <cell r="N92">
            <v>-110.71319999999999</v>
          </cell>
          <cell r="O92">
            <v>-2.0330883711100003</v>
          </cell>
          <cell r="P92">
            <v>-0.53256691602000006</v>
          </cell>
          <cell r="Q92">
            <v>-2.12687518676</v>
          </cell>
          <cell r="R92">
            <v>-0.70515416314000012</v>
          </cell>
          <cell r="S92">
            <v>-1.36182708422</v>
          </cell>
          <cell r="T92">
            <v>-9.6798862954399993</v>
          </cell>
          <cell r="U92">
            <v>-0.37844078237000001</v>
          </cell>
          <cell r="V92">
            <v>-0.23923116609000003</v>
          </cell>
          <cell r="W92">
            <v>-4.7440032400000009E-3</v>
          </cell>
          <cell r="X92">
            <v>0</v>
          </cell>
          <cell r="Y92">
            <v>0</v>
          </cell>
          <cell r="Z92">
            <v>0</v>
          </cell>
          <cell r="AA92">
            <v>-17.061813968389998</v>
          </cell>
          <cell r="AB92">
            <v>-0.10287813020151532</v>
          </cell>
          <cell r="AC92" t="str">
            <v/>
          </cell>
          <cell r="AD92">
            <v>-0.10287813020151532</v>
          </cell>
          <cell r="AE92">
            <v>2.1339999999999999</v>
          </cell>
          <cell r="AF92">
            <v>0.67500000000000004</v>
          </cell>
          <cell r="AG92">
            <v>2.7948</v>
          </cell>
          <cell r="AH92">
            <v>7.15</v>
          </cell>
          <cell r="AI92">
            <v>5.15</v>
          </cell>
          <cell r="AJ92">
            <v>4.7</v>
          </cell>
          <cell r="AK92">
            <v>1.5</v>
          </cell>
          <cell r="AL92">
            <v>2.2999999999999998</v>
          </cell>
          <cell r="AM92">
            <v>4.8</v>
          </cell>
          <cell r="AN92">
            <v>2.37</v>
          </cell>
          <cell r="AO92">
            <v>1.89</v>
          </cell>
          <cell r="AP92">
            <v>-4.1670883711100002</v>
          </cell>
          <cell r="AQ92">
            <v>-1.2075669160200002</v>
          </cell>
          <cell r="AR92">
            <v>-4.9216751867599999</v>
          </cell>
          <cell r="AS92">
            <v>-7.8551541631400008</v>
          </cell>
          <cell r="AT92">
            <v>-6.5118270842200001</v>
          </cell>
          <cell r="AU92">
            <v>-14.379886295439999</v>
          </cell>
          <cell r="AV92">
            <v>-1.87844078237</v>
          </cell>
          <cell r="AW92">
            <v>-2.53923116609</v>
          </cell>
          <cell r="AX92">
            <v>-4.8047440032399997</v>
          </cell>
          <cell r="AY92">
            <v>-2.5656552871300002</v>
          </cell>
          <cell r="AZ92">
            <v>-4.6925304738900007</v>
          </cell>
          <cell r="BA92">
            <v>-5.3976846370300011</v>
          </cell>
          <cell r="BB92">
            <v>-6.7595117212500009</v>
          </cell>
          <cell r="BC92">
            <v>-16.439398016689999</v>
          </cell>
          <cell r="BD92">
            <v>-16.817838799059999</v>
          </cell>
          <cell r="BE92">
            <v>-17.057069965149999</v>
          </cell>
          <cell r="BF92">
            <v>-17.061813968389998</v>
          </cell>
          <cell r="BG92">
            <v>-17.061813968389998</v>
          </cell>
          <cell r="BH92">
            <v>2.8090000000000002</v>
          </cell>
          <cell r="BI92">
            <v>5.6037999999999997</v>
          </cell>
          <cell r="BJ92">
            <v>12.7538</v>
          </cell>
          <cell r="BK92">
            <v>17.9038</v>
          </cell>
          <cell r="BL92">
            <v>22.6038</v>
          </cell>
          <cell r="BM92">
            <v>24.1038</v>
          </cell>
          <cell r="BN92">
            <v>26.4038</v>
          </cell>
          <cell r="BO92">
            <v>31.203800000000001</v>
          </cell>
          <cell r="BP92">
            <v>33.573799999999999</v>
          </cell>
          <cell r="BQ92">
            <v>-5.3746552871300004</v>
          </cell>
          <cell r="BR92">
            <v>-10.29633047389</v>
          </cell>
          <cell r="BS92">
            <v>-18.151484637030002</v>
          </cell>
          <cell r="BT92">
            <v>-24.66331172125</v>
          </cell>
          <cell r="BU92">
            <v>-39.043198016689999</v>
          </cell>
          <cell r="BV92">
            <v>-40.921638799059998</v>
          </cell>
          <cell r="BW92">
            <v>-43.460869965149996</v>
          </cell>
          <cell r="BX92">
            <v>-48.265613968389999</v>
          </cell>
          <cell r="BY92">
            <v>-50.635613968389997</v>
          </cell>
          <cell r="BZ92">
            <v>-3.5937779999999999</v>
          </cell>
          <cell r="CA92">
            <v>-1.5256049859999998</v>
          </cell>
          <cell r="CB92">
            <v>-5.7505820000000005</v>
          </cell>
          <cell r="CC92">
            <v>-4.6925304738900007</v>
          </cell>
          <cell r="CD92">
            <v>-10.869964985999999</v>
          </cell>
          <cell r="CE92">
            <v>6.1774345121099987</v>
          </cell>
          <cell r="CF92">
            <v>-56.83030736590451</v>
          </cell>
        </row>
        <row r="93">
          <cell r="AX93">
            <v>0</v>
          </cell>
          <cell r="BN93">
            <v>0</v>
          </cell>
          <cell r="BO93">
            <v>0</v>
          </cell>
        </row>
        <row r="94">
          <cell r="L94" t="e">
            <v>#REF!</v>
          </cell>
          <cell r="M94" t="e">
            <v>#REF!</v>
          </cell>
          <cell r="N94" t="e">
            <v>#REF!</v>
          </cell>
          <cell r="Q94">
            <v>-890.21048852006766</v>
          </cell>
          <cell r="R94">
            <v>-489.17203684915734</v>
          </cell>
          <cell r="S94">
            <v>-526.42041784220692</v>
          </cell>
          <cell r="T94">
            <v>-43.394175336371745</v>
          </cell>
          <cell r="U94">
            <v>-349.40508194797616</v>
          </cell>
          <cell r="V94">
            <v>71.192121544294253</v>
          </cell>
          <cell r="W94">
            <v>-731.83657163718533</v>
          </cell>
          <cell r="X94">
            <v>-67.723031706633776</v>
          </cell>
          <cell r="Y94">
            <v>-525.49327769146953</v>
          </cell>
          <cell r="Z94">
            <v>-602.33735328808928</v>
          </cell>
          <cell r="AA94">
            <v>-4794.4480445924883</v>
          </cell>
          <cell r="AB94" t="e">
            <v>#REF!</v>
          </cell>
          <cell r="AC94" t="e">
            <v>#REF!</v>
          </cell>
          <cell r="AD94" t="e">
            <v>#REF!</v>
          </cell>
          <cell r="AE94">
            <v>-590.84550737537973</v>
          </cell>
          <cell r="AF94">
            <v>-5.8513556460382858</v>
          </cell>
          <cell r="AG94">
            <v>-1278.4912493485408</v>
          </cell>
          <cell r="AH94">
            <v>-412.28770791375325</v>
          </cell>
          <cell r="AI94">
            <v>-575.78383538391915</v>
          </cell>
          <cell r="AJ94">
            <v>-124.97289252651457</v>
          </cell>
          <cell r="AK94">
            <v>-383.48616455117605</v>
          </cell>
          <cell r="AL94">
            <v>-66.720873594724068</v>
          </cell>
          <cell r="AM94">
            <v>-765.64063875035754</v>
          </cell>
          <cell r="AN94">
            <v>-121.50799739127827</v>
          </cell>
          <cell r="AO94">
            <v>-564.10987128517513</v>
          </cell>
          <cell r="AP94">
            <v>31.100615840510159</v>
          </cell>
          <cell r="AQ94">
            <v>-74.051484136716482</v>
          </cell>
          <cell r="AR94">
            <v>388.28076082847315</v>
          </cell>
          <cell r="AS94">
            <v>-76.884328935404085</v>
          </cell>
          <cell r="AT94">
            <v>49.363417541712238</v>
          </cell>
          <cell r="AU94">
            <v>81.578717190142825</v>
          </cell>
          <cell r="AV94">
            <v>34.081082603199889</v>
          </cell>
          <cell r="AW94">
            <v>137.91299513901834</v>
          </cell>
          <cell r="AX94">
            <v>33.804067113172209</v>
          </cell>
          <cell r="AY94">
            <v>-649.48383589024456</v>
          </cell>
          <cell r="AZ94">
            <v>-1547.6599122676816</v>
          </cell>
          <cell r="BA94">
            <v>-2040.3565412682294</v>
          </cell>
          <cell r="BB94">
            <v>-2570.319859389595</v>
          </cell>
          <cell r="BC94">
            <v>-2618.4558589006483</v>
          </cell>
          <cell r="BD94">
            <v>-2970.5828402083162</v>
          </cell>
          <cell r="BE94">
            <v>-2902.5030212866623</v>
          </cell>
          <cell r="BF94">
            <v>-3642.7581881444357</v>
          </cell>
          <cell r="BG94">
            <v>-3710.4812198510667</v>
          </cell>
          <cell r="BH94">
            <v>-654.69573213025092</v>
          </cell>
          <cell r="BI94">
            <v>-1875.1881123699588</v>
          </cell>
          <cell r="BJ94">
            <v>-2287.4758202837111</v>
          </cell>
          <cell r="BK94">
            <v>-2863.2596556676299</v>
          </cell>
          <cell r="BL94">
            <v>-2988.2325481941452</v>
          </cell>
          <cell r="BM94">
            <v>-3371.7187127453208</v>
          </cell>
          <cell r="BN94">
            <v>-3438.4395863400459</v>
          </cell>
          <cell r="BO94">
            <v>-4204.0802250904035</v>
          </cell>
          <cell r="BP94">
            <v>-4325.5882224816814</v>
          </cell>
          <cell r="BQ94">
            <v>5.2118962400066362</v>
          </cell>
          <cell r="BR94">
            <v>327.52820010227668</v>
          </cell>
          <cell r="BS94">
            <v>247.11927901548228</v>
          </cell>
          <cell r="BT94">
            <v>292.93979627803418</v>
          </cell>
          <cell r="BU94">
            <v>369.77668929349653</v>
          </cell>
          <cell r="BV94">
            <v>401.13587253700581</v>
          </cell>
          <cell r="BW94">
            <v>535.93656505338367</v>
          </cell>
          <cell r="BX94">
            <v>561.32203694596774</v>
          </cell>
          <cell r="BY94">
            <v>615.10700263061472</v>
          </cell>
          <cell r="BZ94" t="e">
            <v>#REF!</v>
          </cell>
          <cell r="CA94" t="e">
            <v>#REF!</v>
          </cell>
          <cell r="CB94" t="e">
            <v>#REF!</v>
          </cell>
          <cell r="CC94">
            <v>-1547.6599122676816</v>
          </cell>
          <cell r="CD94" t="e">
            <v>#REF!</v>
          </cell>
          <cell r="CE94" t="e">
            <v>#REF!</v>
          </cell>
          <cell r="CF94" t="e">
            <v>#REF!</v>
          </cell>
        </row>
        <row r="95">
          <cell r="AX95">
            <v>0</v>
          </cell>
          <cell r="BN95">
            <v>0</v>
          </cell>
          <cell r="BO95">
            <v>0</v>
          </cell>
        </row>
        <row r="96">
          <cell r="L96" t="e">
            <v>#REF!</v>
          </cell>
          <cell r="M96" t="e">
            <v>#REF!</v>
          </cell>
          <cell r="N96" t="e">
            <v>#REF!</v>
          </cell>
          <cell r="Q96">
            <v>890.21048852006766</v>
          </cell>
          <cell r="R96">
            <v>489.17203684915734</v>
          </cell>
          <cell r="S96">
            <v>526.42041784220692</v>
          </cell>
          <cell r="T96">
            <v>43.394175336371745</v>
          </cell>
          <cell r="U96">
            <v>349.40508194797616</v>
          </cell>
          <cell r="V96">
            <v>-71.192121544294253</v>
          </cell>
          <cell r="W96">
            <v>731.83657163718533</v>
          </cell>
          <cell r="X96">
            <v>67.723031706633776</v>
          </cell>
          <cell r="Y96">
            <v>525.49327769146953</v>
          </cell>
          <cell r="Z96">
            <v>602.33735328808928</v>
          </cell>
          <cell r="AA96">
            <v>4794.4480445924883</v>
          </cell>
          <cell r="AB96" t="e">
            <v>#REF!</v>
          </cell>
          <cell r="AC96" t="e">
            <v>#REF!</v>
          </cell>
          <cell r="AD96" t="e">
            <v>#REF!</v>
          </cell>
          <cell r="AE96">
            <v>590.84550737537973</v>
          </cell>
          <cell r="AF96">
            <v>5.8513556460382858</v>
          </cell>
          <cell r="AG96">
            <v>1278.4912493485408</v>
          </cell>
          <cell r="AH96">
            <v>412.28770791375325</v>
          </cell>
          <cell r="AI96">
            <v>575.78383538391915</v>
          </cell>
          <cell r="AJ96">
            <v>124.97289252651457</v>
          </cell>
          <cell r="AK96">
            <v>383.48616455117605</v>
          </cell>
          <cell r="AL96">
            <v>66.720873594724068</v>
          </cell>
          <cell r="AM96">
            <v>765.64063875035754</v>
          </cell>
          <cell r="AN96">
            <v>121.50799739127827</v>
          </cell>
          <cell r="AO96">
            <v>564.10987128517513</v>
          </cell>
          <cell r="AP96">
            <v>-31.100615840510159</v>
          </cell>
          <cell r="AQ96">
            <v>74.051484136716482</v>
          </cell>
          <cell r="AR96">
            <v>-388.28076082847315</v>
          </cell>
          <cell r="AS96">
            <v>76.884328935404085</v>
          </cell>
          <cell r="AT96">
            <v>-49.363417541712238</v>
          </cell>
          <cell r="AU96">
            <v>-81.578717190142825</v>
          </cell>
          <cell r="AV96">
            <v>-34.081082603199889</v>
          </cell>
          <cell r="AW96">
            <v>-137.91299513901834</v>
          </cell>
          <cell r="AX96">
            <v>-33.804067113172209</v>
          </cell>
          <cell r="AY96">
            <v>649.48383589024456</v>
          </cell>
          <cell r="AZ96">
            <v>1547.6599122676816</v>
          </cell>
          <cell r="BA96">
            <v>2040.3565412682294</v>
          </cell>
          <cell r="BB96">
            <v>2570.319859389595</v>
          </cell>
          <cell r="BC96">
            <v>2618.4558589006483</v>
          </cell>
          <cell r="BD96">
            <v>2970.5828402083162</v>
          </cell>
          <cell r="BE96">
            <v>2902.5030212866623</v>
          </cell>
          <cell r="BF96">
            <v>3642.7581881444357</v>
          </cell>
          <cell r="BG96">
            <v>3710.4812198510667</v>
          </cell>
          <cell r="BH96">
            <v>654.69573213025092</v>
          </cell>
          <cell r="BI96">
            <v>1875.1881123699588</v>
          </cell>
          <cell r="BJ96">
            <v>2287.4758202837111</v>
          </cell>
          <cell r="BK96">
            <v>2863.2596556676299</v>
          </cell>
          <cell r="BL96">
            <v>2988.2325481941452</v>
          </cell>
          <cell r="BM96">
            <v>3371.7187127453208</v>
          </cell>
          <cell r="BN96">
            <v>3438.4395863400459</v>
          </cell>
          <cell r="BO96">
            <v>4204.0802250904035</v>
          </cell>
          <cell r="BP96">
            <v>4325.5882224816814</v>
          </cell>
          <cell r="BQ96">
            <v>-5.2118962400066362</v>
          </cell>
          <cell r="BR96">
            <v>-327.52820010227668</v>
          </cell>
          <cell r="BS96">
            <v>-247.11927901548228</v>
          </cell>
          <cell r="BT96">
            <v>-292.93979627803418</v>
          </cell>
          <cell r="BU96">
            <v>-369.77668929349653</v>
          </cell>
          <cell r="BV96">
            <v>-401.13587253700581</v>
          </cell>
          <cell r="BW96">
            <v>-535.93656505338367</v>
          </cell>
          <cell r="BX96">
            <v>-561.32203694596774</v>
          </cell>
          <cell r="BY96">
            <v>-615.10700263061472</v>
          </cell>
          <cell r="BZ96" t="e">
            <v>#REF!</v>
          </cell>
          <cell r="CA96" t="e">
            <v>#REF!</v>
          </cell>
          <cell r="CB96" t="e">
            <v>#REF!</v>
          </cell>
          <cell r="CC96">
            <v>1547.6599122676816</v>
          </cell>
          <cell r="CD96" t="e">
            <v>#REF!</v>
          </cell>
          <cell r="CE96" t="e">
            <v>#REF!</v>
          </cell>
          <cell r="CF96" t="e">
            <v>#REF!</v>
          </cell>
        </row>
        <row r="97">
          <cell r="AX97">
            <v>0</v>
          </cell>
          <cell r="BN97">
            <v>0</v>
          </cell>
          <cell r="BO97">
            <v>0</v>
          </cell>
        </row>
        <row r="98">
          <cell r="L98">
            <v>639.05421527048111</v>
          </cell>
          <cell r="M98">
            <v>335.92549594676302</v>
          </cell>
          <cell r="N98">
            <v>974.97971121724413</v>
          </cell>
          <cell r="Q98">
            <v>2.9894620952923319</v>
          </cell>
          <cell r="R98">
            <v>-164.77816799706926</v>
          </cell>
          <cell r="S98">
            <v>-295.41200307049195</v>
          </cell>
          <cell r="T98">
            <v>1.1693489214799122</v>
          </cell>
          <cell r="U98">
            <v>-10.156778040254203</v>
          </cell>
          <cell r="V98">
            <v>2.7434353768728386</v>
          </cell>
          <cell r="W98">
            <v>-93.031746413190135</v>
          </cell>
          <cell r="X98">
            <v>43.998957597113261</v>
          </cell>
          <cell r="Y98">
            <v>24.711978947638865</v>
          </cell>
          <cell r="Z98">
            <v>189.83435812515449</v>
          </cell>
          <cell r="AA98">
            <v>759.39219859510604</v>
          </cell>
          <cell r="AB98">
            <v>0.59382894509799888</v>
          </cell>
          <cell r="AC98">
            <v>0.31215236222979464</v>
          </cell>
          <cell r="AD98">
            <v>0.90598130732779358</v>
          </cell>
          <cell r="AE98">
            <v>34.883341659996759</v>
          </cell>
          <cell r="AF98">
            <v>828.78595952418698</v>
          </cell>
          <cell r="AG98">
            <v>36.778636096465263</v>
          </cell>
          <cell r="AH98">
            <v>-103.89689032556608</v>
          </cell>
          <cell r="AI98">
            <v>-242.52994766108284</v>
          </cell>
          <cell r="AJ98">
            <v>52.087356112903294</v>
          </cell>
          <cell r="AK98">
            <v>40.920096609244311</v>
          </cell>
          <cell r="AL98">
            <v>41.739180194382115</v>
          </cell>
          <cell r="AM98">
            <v>-72.382533511861823</v>
          </cell>
          <cell r="AN98">
            <v>-29.276127941215918</v>
          </cell>
          <cell r="AO98">
            <v>91.586691720826991</v>
          </cell>
          <cell r="AP98">
            <v>-20.444387593865255</v>
          </cell>
          <cell r="AQ98">
            <v>214.09843946224112</v>
          </cell>
          <cell r="AR98">
            <v>-33.789174001172931</v>
          </cell>
          <cell r="AS98">
            <v>-60.881277671503184</v>
          </cell>
          <cell r="AT98">
            <v>-52.882055409409105</v>
          </cell>
          <cell r="AU98">
            <v>-50.918007191423385</v>
          </cell>
          <cell r="AV98">
            <v>-51.076874649498514</v>
          </cell>
          <cell r="AW98">
            <v>-38.995744817509276</v>
          </cell>
          <cell r="AX98">
            <v>-20.649212901328312</v>
          </cell>
          <cell r="AY98">
            <v>1057.3233530525597</v>
          </cell>
          <cell r="AZ98">
            <v>1060.3128151478522</v>
          </cell>
          <cell r="BA98">
            <v>895.53464715078269</v>
          </cell>
          <cell r="BB98">
            <v>600.12264408029068</v>
          </cell>
          <cell r="BC98">
            <v>601.29199300177049</v>
          </cell>
          <cell r="BD98">
            <v>591.13521496151657</v>
          </cell>
          <cell r="BE98">
            <v>593.87865033838943</v>
          </cell>
          <cell r="BF98">
            <v>500.84690392519929</v>
          </cell>
          <cell r="BG98">
            <v>544.84586152231236</v>
          </cell>
          <cell r="BH98">
            <v>863.66930118418372</v>
          </cell>
          <cell r="BI98">
            <v>900.44793728064883</v>
          </cell>
          <cell r="BJ98">
            <v>796.55104695508282</v>
          </cell>
          <cell r="BK98">
            <v>554.0210992939999</v>
          </cell>
          <cell r="BL98">
            <v>606.10845540690343</v>
          </cell>
          <cell r="BM98">
            <v>647.02855201614761</v>
          </cell>
          <cell r="BN98">
            <v>688.76773221052974</v>
          </cell>
          <cell r="BO98">
            <v>616.38519869866786</v>
          </cell>
          <cell r="BP98">
            <v>587.10907075745195</v>
          </cell>
          <cell r="BQ98">
            <v>193.65405186837592</v>
          </cell>
          <cell r="BR98">
            <v>159.86487786720298</v>
          </cell>
          <cell r="BS98">
            <v>98.983600195699808</v>
          </cell>
          <cell r="BT98">
            <v>46.101544786290731</v>
          </cell>
          <cell r="BU98">
            <v>-4.8164624051326967</v>
          </cell>
          <cell r="BV98">
            <v>-55.893337054631075</v>
          </cell>
          <cell r="BW98">
            <v>-94.889081872140309</v>
          </cell>
          <cell r="BX98">
            <v>-115.53829477346858</v>
          </cell>
          <cell r="BY98">
            <v>-42.263209235139584</v>
          </cell>
          <cell r="BZ98">
            <v>1.4981328000000005</v>
          </cell>
          <cell r="CA98">
            <v>366.78625418000001</v>
          </cell>
          <cell r="CB98">
            <v>263.98059999999998</v>
          </cell>
          <cell r="CC98">
            <v>1060.3128151478522</v>
          </cell>
          <cell r="CD98">
            <v>632.26498698</v>
          </cell>
          <cell r="CE98">
            <v>428.04782816785223</v>
          </cell>
          <cell r="CF98">
            <v>67.700700969132171</v>
          </cell>
        </row>
        <row r="99">
          <cell r="L99">
            <v>1428.4849897022912</v>
          </cell>
          <cell r="M99">
            <v>335.92549594676302</v>
          </cell>
          <cell r="N99">
            <v>1764.4104856490542</v>
          </cell>
          <cell r="Q99">
            <v>50.937557258403459</v>
          </cell>
          <cell r="R99">
            <v>37.39597355783981</v>
          </cell>
          <cell r="S99">
            <v>28.940566820708035</v>
          </cell>
          <cell r="T99">
            <v>30.712036930479918</v>
          </cell>
          <cell r="U99">
            <v>35.931942268301334</v>
          </cell>
          <cell r="V99">
            <v>84.686021780539505</v>
          </cell>
          <cell r="W99">
            <v>19.657021299809866</v>
          </cell>
          <cell r="X99">
            <v>156.90923406822435</v>
          </cell>
          <cell r="Y99">
            <v>37.102043533638863</v>
          </cell>
          <cell r="Z99">
            <v>219.22892079860355</v>
          </cell>
          <cell r="AA99">
            <v>1857.9286864009418</v>
          </cell>
          <cell r="AB99">
            <v>1.3273924406620223</v>
          </cell>
          <cell r="AC99">
            <v>0.31215236222979464</v>
          </cell>
          <cell r="AD99">
            <v>1.6395448028918169</v>
          </cell>
          <cell r="AE99">
            <v>60.376594117647059</v>
          </cell>
          <cell r="AF99">
            <v>907.19443251295115</v>
          </cell>
          <cell r="AG99">
            <v>88.734204559688919</v>
          </cell>
          <cell r="AH99">
            <v>42.168021793740976</v>
          </cell>
          <cell r="AI99">
            <v>57.148968347815327</v>
          </cell>
          <cell r="AJ99">
            <v>74.831563446766765</v>
          </cell>
          <cell r="AK99">
            <v>92.394756404912712</v>
          </cell>
          <cell r="AL99">
            <v>69.852676542503275</v>
          </cell>
          <cell r="AM99">
            <v>81.862530473357879</v>
          </cell>
          <cell r="AN99">
            <v>107.71517339232685</v>
          </cell>
          <cell r="AO99">
            <v>142.5262457243648</v>
          </cell>
          <cell r="AP99">
            <v>-21.052551138182217</v>
          </cell>
          <cell r="AQ99">
            <v>209.90889259197706</v>
          </cell>
          <cell r="AR99">
            <v>-37.796647301285461</v>
          </cell>
          <cell r="AS99">
            <v>-4.7720482359011669</v>
          </cell>
          <cell r="AT99">
            <v>-28.208401527107291</v>
          </cell>
          <cell r="AU99">
            <v>-44.119526516286847</v>
          </cell>
          <cell r="AV99">
            <v>-56.462814136611378</v>
          </cell>
          <cell r="AW99">
            <v>14.83334523803623</v>
          </cell>
          <cell r="AX99">
            <v>-62.205509173548009</v>
          </cell>
          <cell r="AY99">
            <v>1156.427368084393</v>
          </cell>
          <cell r="AZ99">
            <v>1207.3649253427966</v>
          </cell>
          <cell r="BA99">
            <v>1244.7608989006362</v>
          </cell>
          <cell r="BB99">
            <v>1273.7014657213442</v>
          </cell>
          <cell r="BC99">
            <v>1304.413502651824</v>
          </cell>
          <cell r="BD99">
            <v>1340.3454449201256</v>
          </cell>
          <cell r="BE99">
            <v>1425.0314667006651</v>
          </cell>
          <cell r="BF99">
            <v>1444.688488000475</v>
          </cell>
          <cell r="BG99">
            <v>1601.5977220686991</v>
          </cell>
          <cell r="BH99">
            <v>967.57102663059823</v>
          </cell>
          <cell r="BI99">
            <v>1056.305231190287</v>
          </cell>
          <cell r="BJ99">
            <v>1098.473252984028</v>
          </cell>
          <cell r="BK99">
            <v>1155.6222213318433</v>
          </cell>
          <cell r="BL99">
            <v>1230.4537847786103</v>
          </cell>
          <cell r="BM99">
            <v>1322.8485411835229</v>
          </cell>
          <cell r="BN99">
            <v>1392.701217726026</v>
          </cell>
          <cell r="BO99">
            <v>1474.563748199384</v>
          </cell>
          <cell r="BP99">
            <v>1582.278921591711</v>
          </cell>
          <cell r="BQ99">
            <v>188.85634145379476</v>
          </cell>
          <cell r="BR99">
            <v>151.05969415250931</v>
          </cell>
          <cell r="BS99">
            <v>146.28764591660814</v>
          </cell>
          <cell r="BT99">
            <v>118.07924438950084</v>
          </cell>
          <cell r="BU99">
            <v>73.959717873214018</v>
          </cell>
          <cell r="BV99">
            <v>17.496903736602661</v>
          </cell>
          <cell r="BW99">
            <v>32.330248974639062</v>
          </cell>
          <cell r="BX99">
            <v>-29.875260198909018</v>
          </cell>
          <cell r="BY99">
            <v>19.318800476988145</v>
          </cell>
          <cell r="BZ99">
            <v>17.5490368</v>
          </cell>
          <cell r="CA99">
            <v>447.42097360000002</v>
          </cell>
          <cell r="CB99">
            <v>321.45983000000001</v>
          </cell>
          <cell r="CC99">
            <v>1207.3649253427966</v>
          </cell>
          <cell r="CD99">
            <v>786.42984039999999</v>
          </cell>
          <cell r="CE99">
            <v>420.93508494279661</v>
          </cell>
          <cell r="CF99">
            <v>53.524810900956822</v>
          </cell>
        </row>
        <row r="100">
          <cell r="L100">
            <v>356.97048970229122</v>
          </cell>
          <cell r="N100">
            <v>356.97048970229122</v>
          </cell>
          <cell r="Q100">
            <v>25.211344145070115</v>
          </cell>
          <cell r="R100">
            <v>15.471296199657996</v>
          </cell>
          <cell r="S100">
            <v>14.601926332708032</v>
          </cell>
          <cell r="T100">
            <v>27.790709804368806</v>
          </cell>
          <cell r="U100">
            <v>24.114951007745784</v>
          </cell>
          <cell r="V100">
            <v>52.914449292206172</v>
          </cell>
          <cell r="W100">
            <v>10.4738662931432</v>
          </cell>
          <cell r="X100">
            <v>22.569315121557686</v>
          </cell>
          <cell r="Y100">
            <v>37.102043533638863</v>
          </cell>
          <cell r="Z100">
            <v>89.728920798603539</v>
          </cell>
          <cell r="AA100">
            <v>343.14598011434299</v>
          </cell>
          <cell r="AB100">
            <v>0.33170802142554823</v>
          </cell>
          <cell r="AC100" t="str">
            <v/>
          </cell>
          <cell r="AD100">
            <v>0.33170802142554823</v>
          </cell>
          <cell r="AE100">
            <v>31.6</v>
          </cell>
          <cell r="AF100">
            <v>33.909257759124486</v>
          </cell>
          <cell r="AG100">
            <v>45.457189265571266</v>
          </cell>
          <cell r="AH100">
            <v>19.748698264329217</v>
          </cell>
          <cell r="AI100">
            <v>21.840693053697674</v>
          </cell>
          <cell r="AJ100">
            <v>28.471841093825585</v>
          </cell>
          <cell r="AK100">
            <v>37.506622287265657</v>
          </cell>
          <cell r="AL100">
            <v>29.261461248385629</v>
          </cell>
          <cell r="AM100">
            <v>26.146386943946119</v>
          </cell>
          <cell r="AN100">
            <v>50.999029862915073</v>
          </cell>
          <cell r="AO100">
            <v>30.595363959658915</v>
          </cell>
          <cell r="AP100">
            <v>-28.748003050535168</v>
          </cell>
          <cell r="AQ100">
            <v>-13.594097122946511</v>
          </cell>
          <cell r="AR100">
            <v>-20.245845120501151</v>
          </cell>
          <cell r="AS100">
            <v>-4.2774020646712216</v>
          </cell>
          <cell r="AT100">
            <v>-7.2387667209896414</v>
          </cell>
          <cell r="AU100">
            <v>-0.68113128945677914</v>
          </cell>
          <cell r="AV100">
            <v>-13.391671279519873</v>
          </cell>
          <cell r="AW100">
            <v>23.652988043820542</v>
          </cell>
          <cell r="AX100">
            <v>-15.67252065080292</v>
          </cell>
          <cell r="AY100">
            <v>23.167157585642808</v>
          </cell>
          <cell r="AZ100">
            <v>48.378501730712927</v>
          </cell>
          <cell r="BA100">
            <v>63.849797930370926</v>
          </cell>
          <cell r="BB100">
            <v>78.451724263078958</v>
          </cell>
          <cell r="BC100">
            <v>106.24243406744776</v>
          </cell>
          <cell r="BD100">
            <v>130.35738507519355</v>
          </cell>
          <cell r="BE100">
            <v>183.27183436739972</v>
          </cell>
          <cell r="BF100">
            <v>193.74570066054292</v>
          </cell>
          <cell r="BG100">
            <v>216.3150157821006</v>
          </cell>
          <cell r="BH100">
            <v>65.509257759124495</v>
          </cell>
          <cell r="BI100">
            <v>110.96644702469575</v>
          </cell>
          <cell r="BJ100">
            <v>130.71514528902497</v>
          </cell>
          <cell r="BK100">
            <v>152.55583834272264</v>
          </cell>
          <cell r="BL100">
            <v>181.02767943654823</v>
          </cell>
          <cell r="BM100">
            <v>218.53430172381388</v>
          </cell>
          <cell r="BN100">
            <v>247.7957629721995</v>
          </cell>
          <cell r="BO100">
            <v>273.94214991614564</v>
          </cell>
          <cell r="BP100">
            <v>324.94117977906069</v>
          </cell>
          <cell r="BQ100">
            <v>-42.342100173481683</v>
          </cell>
          <cell r="BR100">
            <v>-62.587945293982827</v>
          </cell>
          <cell r="BS100">
            <v>-66.865347358654049</v>
          </cell>
          <cell r="BT100">
            <v>-74.104114079643679</v>
          </cell>
          <cell r="BU100">
            <v>-74.785245369100465</v>
          </cell>
          <cell r="BV100">
            <v>-88.176916648620335</v>
          </cell>
          <cell r="BW100">
            <v>-64.523928604799778</v>
          </cell>
          <cell r="BX100">
            <v>-80.196449255602715</v>
          </cell>
          <cell r="BY100">
            <v>-108.62616399696009</v>
          </cell>
          <cell r="BZ100">
            <v>1.8360000000000001</v>
          </cell>
          <cell r="CA100">
            <v>9.57714</v>
          </cell>
          <cell r="CB100">
            <v>13.1625</v>
          </cell>
          <cell r="CC100">
            <v>48.378501730712927</v>
          </cell>
          <cell r="CD100">
            <v>24.57564</v>
          </cell>
          <cell r="CE100">
            <v>23.802861730712927</v>
          </cell>
          <cell r="CF100">
            <v>96.855511110648294</v>
          </cell>
        </row>
        <row r="101">
          <cell r="L101">
            <v>1071.5145</v>
          </cell>
          <cell r="N101">
            <v>1071.5145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125.86422222222221</v>
          </cell>
          <cell r="Y101">
            <v>0</v>
          </cell>
          <cell r="Z101">
            <v>129.5</v>
          </cell>
          <cell r="AA101">
            <v>1326.9345440034724</v>
          </cell>
          <cell r="AB101">
            <v>0.99568441923647422</v>
          </cell>
          <cell r="AC101" t="str">
            <v/>
          </cell>
          <cell r="AD101">
            <v>0.99568441923647422</v>
          </cell>
          <cell r="AE101">
            <v>0</v>
          </cell>
          <cell r="AF101">
            <v>802.26950534206196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269.30081643918822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1071.5703217812502</v>
          </cell>
          <cell r="AZ101">
            <v>1071.5703217812502</v>
          </cell>
          <cell r="BA101">
            <v>1071.5703217812502</v>
          </cell>
          <cell r="BB101">
            <v>1071.5703217812502</v>
          </cell>
          <cell r="BC101">
            <v>1071.5703217812502</v>
          </cell>
          <cell r="BD101">
            <v>1071.5703217812502</v>
          </cell>
          <cell r="BE101">
            <v>1071.5703217812502</v>
          </cell>
          <cell r="BF101">
            <v>1071.5703217812502</v>
          </cell>
          <cell r="BG101">
            <v>1197.4345440034724</v>
          </cell>
          <cell r="BH101">
            <v>802.26950534206196</v>
          </cell>
          <cell r="BI101">
            <v>802.26950534206196</v>
          </cell>
          <cell r="BJ101">
            <v>802.26950534206196</v>
          </cell>
          <cell r="BK101">
            <v>802.26950534206196</v>
          </cell>
          <cell r="BL101">
            <v>802.26950534206196</v>
          </cell>
          <cell r="BM101">
            <v>802.26950534206196</v>
          </cell>
          <cell r="BN101">
            <v>802.26950534206196</v>
          </cell>
          <cell r="BO101">
            <v>802.26950534206196</v>
          </cell>
          <cell r="BP101">
            <v>802.26950534206196</v>
          </cell>
          <cell r="BQ101">
            <v>269.30081643918822</v>
          </cell>
          <cell r="BR101">
            <v>269.30081643918822</v>
          </cell>
          <cell r="BS101">
            <v>269.30081643918822</v>
          </cell>
          <cell r="BT101">
            <v>269.30081643918822</v>
          </cell>
          <cell r="BU101">
            <v>269.30081643918822</v>
          </cell>
          <cell r="BV101">
            <v>269.30081643918822</v>
          </cell>
          <cell r="BW101">
            <v>269.30081643918822</v>
          </cell>
          <cell r="BX101">
            <v>269.30081643918822</v>
          </cell>
          <cell r="BY101">
            <v>395.16503866141045</v>
          </cell>
          <cell r="BZ101">
            <v>0</v>
          </cell>
          <cell r="CA101">
            <v>410.29914000000002</v>
          </cell>
          <cell r="CB101">
            <v>297.97899999999998</v>
          </cell>
          <cell r="CC101">
            <v>1071.5703217812502</v>
          </cell>
          <cell r="CD101">
            <v>708.27814000000001</v>
          </cell>
          <cell r="CE101">
            <v>363.29218178125018</v>
          </cell>
          <cell r="CF101">
            <v>51.292304712559698</v>
          </cell>
        </row>
        <row r="102">
          <cell r="M102">
            <v>335.92549594676302</v>
          </cell>
          <cell r="N102">
            <v>335.92549594676302</v>
          </cell>
          <cell r="Q102">
            <v>25.72621311333334</v>
          </cell>
          <cell r="R102">
            <v>21.924677358181814</v>
          </cell>
          <cell r="S102">
            <v>14.338640488000003</v>
          </cell>
          <cell r="T102">
            <v>2.9213271261111111</v>
          </cell>
          <cell r="U102">
            <v>11.816991260555552</v>
          </cell>
          <cell r="V102">
            <v>31.771572488333337</v>
          </cell>
          <cell r="W102">
            <v>9.1831550066666665</v>
          </cell>
          <cell r="X102">
            <v>8.475696724444445</v>
          </cell>
          <cell r="Y102">
            <v>0</v>
          </cell>
          <cell r="Z102">
            <v>0</v>
          </cell>
          <cell r="AA102">
            <v>187.84816228312627</v>
          </cell>
          <cell r="AB102" t="str">
            <v/>
          </cell>
          <cell r="AC102">
            <v>0.31215236222979464</v>
          </cell>
          <cell r="AD102">
            <v>0.31215236222979464</v>
          </cell>
          <cell r="AE102">
            <v>28.776594117647058</v>
          </cell>
          <cell r="AF102">
            <v>71.015669411764705</v>
          </cell>
          <cell r="AG102">
            <v>43.277015294117646</v>
          </cell>
          <cell r="AH102">
            <v>22.419323529411763</v>
          </cell>
          <cell r="AI102">
            <v>35.308275294117649</v>
          </cell>
          <cell r="AJ102">
            <v>46.359722352941176</v>
          </cell>
          <cell r="AK102">
            <v>54.888134117647056</v>
          </cell>
          <cell r="AL102">
            <v>40.591215294117646</v>
          </cell>
          <cell r="AM102">
            <v>55.716143529411767</v>
          </cell>
          <cell r="AN102">
            <v>56.716143529411767</v>
          </cell>
          <cell r="AO102">
            <v>111.93088176470587</v>
          </cell>
          <cell r="AP102">
            <v>7.6954519123529508</v>
          </cell>
          <cell r="AQ102">
            <v>-45.797826724264695</v>
          </cell>
          <cell r="AR102">
            <v>-17.550802180784306</v>
          </cell>
          <cell r="AS102">
            <v>-0.49464617122994881</v>
          </cell>
          <cell r="AT102">
            <v>-20.969634806117647</v>
          </cell>
          <cell r="AU102">
            <v>-43.438395226830067</v>
          </cell>
          <cell r="AV102">
            <v>-43.071142857091502</v>
          </cell>
          <cell r="AW102">
            <v>-8.8196428057843086</v>
          </cell>
          <cell r="AX102">
            <v>-46.5329885227451</v>
          </cell>
          <cell r="AY102">
            <v>61.689888717500011</v>
          </cell>
          <cell r="AZ102">
            <v>87.416101830833355</v>
          </cell>
          <cell r="BA102">
            <v>109.34077918901517</v>
          </cell>
          <cell r="BB102">
            <v>123.67941967701518</v>
          </cell>
          <cell r="BC102">
            <v>126.60074680312628</v>
          </cell>
          <cell r="BD102">
            <v>138.41773806368184</v>
          </cell>
          <cell r="BE102">
            <v>170.18931055201517</v>
          </cell>
          <cell r="BF102">
            <v>179.37246555868182</v>
          </cell>
          <cell r="BG102">
            <v>187.84816228312627</v>
          </cell>
          <cell r="BH102">
            <v>99.79226352941177</v>
          </cell>
          <cell r="BI102">
            <v>143.06927882352943</v>
          </cell>
          <cell r="BJ102">
            <v>165.4886023529412</v>
          </cell>
          <cell r="BK102">
            <v>200.79687764705886</v>
          </cell>
          <cell r="BL102">
            <v>247.15660000000003</v>
          </cell>
          <cell r="BM102">
            <v>302.04473411764707</v>
          </cell>
          <cell r="BN102">
            <v>342.63594941176473</v>
          </cell>
          <cell r="BO102">
            <v>398.35209294117647</v>
          </cell>
          <cell r="BP102">
            <v>455.0682364705882</v>
          </cell>
          <cell r="BQ102">
            <v>-38.102374811911758</v>
          </cell>
          <cell r="BR102">
            <v>-55.653176992696075</v>
          </cell>
          <cell r="BS102">
            <v>-56.147823163926034</v>
          </cell>
          <cell r="BT102">
            <v>-77.117457970043688</v>
          </cell>
          <cell r="BU102">
            <v>-120.55585319687374</v>
          </cell>
          <cell r="BV102">
            <v>-163.62699605396523</v>
          </cell>
          <cell r="BW102">
            <v>-172.44663885974956</v>
          </cell>
          <cell r="BX102">
            <v>-218.97962738249464</v>
          </cell>
          <cell r="BY102">
            <v>-267.22007418746193</v>
          </cell>
          <cell r="BZ102">
            <v>15.713036800000001</v>
          </cell>
          <cell r="CA102">
            <v>27.544693599999995</v>
          </cell>
          <cell r="CB102">
            <v>10.31833</v>
          </cell>
          <cell r="CC102">
            <v>87.416101830833355</v>
          </cell>
          <cell r="CD102">
            <v>53.576060400000003</v>
          </cell>
          <cell r="CE102">
            <v>33.840041430833352</v>
          </cell>
          <cell r="CF102">
            <v>63.162616247224769</v>
          </cell>
        </row>
        <row r="103">
          <cell r="L103">
            <v>789.43077443181005</v>
          </cell>
          <cell r="M103">
            <v>0</v>
          </cell>
          <cell r="N103">
            <v>789.43077443181005</v>
          </cell>
          <cell r="Q103">
            <v>47.948095163111127</v>
          </cell>
          <cell r="R103">
            <v>202.17414155490908</v>
          </cell>
          <cell r="S103">
            <v>324.35256989120001</v>
          </cell>
          <cell r="T103">
            <v>29.542688009000006</v>
          </cell>
          <cell r="U103">
            <v>46.088720308555537</v>
          </cell>
          <cell r="V103">
            <v>81.942586403666667</v>
          </cell>
          <cell r="W103">
            <v>112.688767713</v>
          </cell>
          <cell r="X103">
            <v>112.91027647111109</v>
          </cell>
          <cell r="Y103">
            <v>12.390064585999998</v>
          </cell>
          <cell r="Z103">
            <v>29.394562673449055</v>
          </cell>
          <cell r="AA103">
            <v>1098.5364878058358</v>
          </cell>
          <cell r="AB103">
            <v>0.73356349556402356</v>
          </cell>
          <cell r="AC103" t="str">
            <v/>
          </cell>
          <cell r="AD103">
            <v>0.73356349556402356</v>
          </cell>
          <cell r="AE103">
            <v>25.493252457650296</v>
          </cell>
          <cell r="AF103">
            <v>78.408472988764188</v>
          </cell>
          <cell r="AG103">
            <v>51.955568463223656</v>
          </cell>
          <cell r="AH103">
            <v>146.06491211930705</v>
          </cell>
          <cell r="AI103">
            <v>299.67891600889817</v>
          </cell>
          <cell r="AJ103">
            <v>22.744207333863471</v>
          </cell>
          <cell r="AK103">
            <v>51.474659795668401</v>
          </cell>
          <cell r="AL103">
            <v>28.113496348121156</v>
          </cell>
          <cell r="AM103">
            <v>154.2450639852197</v>
          </cell>
          <cell r="AN103">
            <v>136.99130133354276</v>
          </cell>
          <cell r="AO103">
            <v>50.9395540035378</v>
          </cell>
          <cell r="AP103">
            <v>-0.60816354431695885</v>
          </cell>
          <cell r="AQ103">
            <v>-4.1895468702641807</v>
          </cell>
          <cell r="AR103">
            <v>-4.0074733001125296</v>
          </cell>
          <cell r="AS103">
            <v>56.109229435602032</v>
          </cell>
          <cell r="AT103">
            <v>24.673653882301835</v>
          </cell>
          <cell r="AU103">
            <v>6.7984806751365348</v>
          </cell>
          <cell r="AV103">
            <v>-5.3859394871128643</v>
          </cell>
          <cell r="AW103">
            <v>53.829090055545507</v>
          </cell>
          <cell r="AX103">
            <v>-41.556296272219697</v>
          </cell>
          <cell r="AY103">
            <v>99.104015031833342</v>
          </cell>
          <cell r="AZ103">
            <v>147.05211019494448</v>
          </cell>
          <cell r="BA103">
            <v>349.22625174985353</v>
          </cell>
          <cell r="BB103">
            <v>673.57882164105354</v>
          </cell>
          <cell r="BC103">
            <v>703.12150965005355</v>
          </cell>
          <cell r="BD103">
            <v>749.21022995860903</v>
          </cell>
          <cell r="BE103">
            <v>831.15281636227564</v>
          </cell>
          <cell r="BF103">
            <v>943.8415840752757</v>
          </cell>
          <cell r="BG103">
            <v>1056.7518605463868</v>
          </cell>
          <cell r="BH103">
            <v>103.90172544641449</v>
          </cell>
          <cell r="BI103">
            <v>155.85729390963814</v>
          </cell>
          <cell r="BJ103">
            <v>301.9222060289452</v>
          </cell>
          <cell r="BK103">
            <v>601.60112203784342</v>
          </cell>
          <cell r="BL103">
            <v>624.34532937170684</v>
          </cell>
          <cell r="BM103">
            <v>675.8199891673753</v>
          </cell>
          <cell r="BN103">
            <v>703.9334855154965</v>
          </cell>
          <cell r="BO103">
            <v>858.17854950071614</v>
          </cell>
          <cell r="BP103">
            <v>995.16985083425891</v>
          </cell>
          <cell r="BQ103">
            <v>-4.7977104145811467</v>
          </cell>
          <cell r="BR103">
            <v>-8.8051837146936691</v>
          </cell>
          <cell r="BS103">
            <v>47.304045720908334</v>
          </cell>
          <cell r="BT103">
            <v>71.977699603210112</v>
          </cell>
          <cell r="BU103">
            <v>78.776180278346715</v>
          </cell>
          <cell r="BV103">
            <v>73.390240791233737</v>
          </cell>
          <cell r="BW103">
            <v>127.21933084677914</v>
          </cell>
          <cell r="BX103">
            <v>85.66303457455956</v>
          </cell>
          <cell r="BY103">
            <v>61.582009712127842</v>
          </cell>
          <cell r="BZ103">
            <v>16.050903999999999</v>
          </cell>
          <cell r="CA103">
            <v>80.634719419999996</v>
          </cell>
          <cell r="CB103">
            <v>57.479230000000001</v>
          </cell>
          <cell r="CC103">
            <v>147.05211019494448</v>
          </cell>
          <cell r="CD103">
            <v>154.16485341999999</v>
          </cell>
          <cell r="CE103">
            <v>-7.1127432250555103</v>
          </cell>
          <cell r="CF103">
            <v>-4.613725545911473</v>
          </cell>
        </row>
        <row r="104">
          <cell r="G104" t="str">
            <v>Menos Bonos Ley 55/85 y Otros</v>
          </cell>
          <cell r="L104">
            <v>279.56515974264568</v>
          </cell>
          <cell r="N104">
            <v>279.56515974264568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0.25978059439896362</v>
          </cell>
          <cell r="AC104" t="str">
            <v/>
          </cell>
          <cell r="AD104">
            <v>0.25978059439896362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W104">
            <v>0</v>
          </cell>
          <cell r="BX104">
            <v>0</v>
          </cell>
          <cell r="BY104">
            <v>0</v>
          </cell>
          <cell r="CC104">
            <v>0</v>
          </cell>
          <cell r="CD104">
            <v>0</v>
          </cell>
          <cell r="CE104">
            <v>0</v>
          </cell>
          <cell r="CF104" t="str">
            <v xml:space="preserve">n.a. </v>
          </cell>
        </row>
        <row r="105">
          <cell r="AX105">
            <v>0</v>
          </cell>
          <cell r="BN105">
            <v>0</v>
          </cell>
          <cell r="BO105">
            <v>0</v>
          </cell>
        </row>
        <row r="106">
          <cell r="L106" t="e">
            <v>#REF!</v>
          </cell>
          <cell r="M106" t="e">
            <v>#REF!</v>
          </cell>
          <cell r="N106" t="e">
            <v>#REF!</v>
          </cell>
          <cell r="Q106">
            <v>206.27681502049001</v>
          </cell>
          <cell r="R106">
            <v>639.88448619985002</v>
          </cell>
          <cell r="S106">
            <v>652.53199717977998</v>
          </cell>
          <cell r="T106">
            <v>248.23939259432001</v>
          </cell>
          <cell r="U106">
            <v>304.01528822100011</v>
          </cell>
          <cell r="V106">
            <v>420.99438568722007</v>
          </cell>
          <cell r="W106">
            <v>46.367790962989829</v>
          </cell>
          <cell r="X106">
            <v>583.99450135899986</v>
          </cell>
          <cell r="Y106">
            <v>70.188505643999989</v>
          </cell>
          <cell r="Z106">
            <v>-202.6288738400001</v>
          </cell>
          <cell r="AA106">
            <v>4055.4105103676493</v>
          </cell>
          <cell r="AB106" t="e">
            <v>#REF!</v>
          </cell>
          <cell r="AC106" t="e">
            <v>#REF!</v>
          </cell>
          <cell r="AD106" t="e">
            <v>#REF!</v>
          </cell>
          <cell r="AE106">
            <v>257.41269150581837</v>
          </cell>
          <cell r="AF106">
            <v>166.61080914380179</v>
          </cell>
          <cell r="AG106">
            <v>202.07436370859196</v>
          </cell>
          <cell r="AH106">
            <v>577.5588673884979</v>
          </cell>
          <cell r="AI106">
            <v>367.08218172257608</v>
          </cell>
          <cell r="AJ106">
            <v>346.06187568583243</v>
          </cell>
          <cell r="AK106">
            <v>117.1763798686485</v>
          </cell>
          <cell r="AL106">
            <v>-19.196601741356289</v>
          </cell>
          <cell r="AM106">
            <v>66.673193170564787</v>
          </cell>
          <cell r="AN106">
            <v>359.89872821879396</v>
          </cell>
          <cell r="AO106">
            <v>255.9316246498239</v>
          </cell>
          <cell r="AP106">
            <v>602.54650179418172</v>
          </cell>
          <cell r="AQ106">
            <v>58.97621889519823</v>
          </cell>
          <cell r="AR106">
            <v>4.2024513118980451</v>
          </cell>
          <cell r="AS106">
            <v>62.325618811352115</v>
          </cell>
          <cell r="AT106">
            <v>285.4498154572039</v>
          </cell>
          <cell r="AU106">
            <v>-97.822483091512424</v>
          </cell>
          <cell r="AV106">
            <v>186.83890835235161</v>
          </cell>
          <cell r="AW106">
            <v>440.19098742857636</v>
          </cell>
          <cell r="AX106">
            <v>-20.305402207574957</v>
          </cell>
          <cell r="AY106">
            <v>1085.5462213389999</v>
          </cell>
          <cell r="AZ106">
            <v>1291.8230363594898</v>
          </cell>
          <cell r="BA106">
            <v>1931.7075225593398</v>
          </cell>
          <cell r="BB106">
            <v>2584.2395197391197</v>
          </cell>
          <cell r="BC106">
            <v>2832.4789123334403</v>
          </cell>
          <cell r="BD106">
            <v>3136.4942005544408</v>
          </cell>
          <cell r="BE106">
            <v>3557.48858624166</v>
          </cell>
          <cell r="BF106">
            <v>3603.8563772046491</v>
          </cell>
          <cell r="BG106">
            <v>4187.8508785636486</v>
          </cell>
          <cell r="BH106">
            <v>424.02350064962013</v>
          </cell>
          <cell r="BI106">
            <v>626.09786435821229</v>
          </cell>
          <cell r="BJ106">
            <v>1203.6567317467102</v>
          </cell>
          <cell r="BK106">
            <v>1570.7389134692862</v>
          </cell>
          <cell r="BL106">
            <v>1916.8007891551183</v>
          </cell>
          <cell r="BM106">
            <v>1883.9771690237671</v>
          </cell>
          <cell r="BN106">
            <v>2014.7805672824104</v>
          </cell>
          <cell r="BO106">
            <v>2081.4537604529751</v>
          </cell>
          <cell r="BP106">
            <v>2441.3524886717692</v>
          </cell>
          <cell r="BQ106">
            <v>661.52272068937975</v>
          </cell>
          <cell r="BR106">
            <v>665.72517200127766</v>
          </cell>
          <cell r="BS106">
            <v>728.05079081262954</v>
          </cell>
          <cell r="BT106">
            <v>1013.5006062698337</v>
          </cell>
          <cell r="BU106">
            <v>915.67812317832113</v>
          </cell>
          <cell r="BV106">
            <v>1252.5170315306732</v>
          </cell>
          <cell r="BW106">
            <v>1542.7080189592496</v>
          </cell>
          <cell r="BX106">
            <v>1522.402616751674</v>
          </cell>
          <cell r="BY106">
            <v>1746.4983898918795</v>
          </cell>
          <cell r="BZ106">
            <v>243.755</v>
          </cell>
          <cell r="CA106">
            <v>-104.41860000000003</v>
          </cell>
          <cell r="CB106">
            <v>186.23699999999997</v>
          </cell>
          <cell r="CC106">
            <v>1291.8230363594898</v>
          </cell>
          <cell r="CD106">
            <v>325.57339999999999</v>
          </cell>
          <cell r="CE106">
            <v>966.24963635948984</v>
          </cell>
          <cell r="CF106">
            <v>296.78396219085766</v>
          </cell>
        </row>
        <row r="107">
          <cell r="L107" t="e">
            <v>#REF!</v>
          </cell>
          <cell r="M107" t="e">
            <v>#REF!</v>
          </cell>
          <cell r="N107" t="e">
            <v>#REF!</v>
          </cell>
          <cell r="Q107">
            <v>462.70712472049001</v>
          </cell>
          <cell r="R107">
            <v>1088.91101183302</v>
          </cell>
          <cell r="S107">
            <v>927.42099089452995</v>
          </cell>
          <cell r="T107">
            <v>395.50859826532002</v>
          </cell>
          <cell r="U107">
            <v>828.39575822100005</v>
          </cell>
          <cell r="V107">
            <v>692.66227908200005</v>
          </cell>
          <cell r="W107">
            <v>559.36255331399991</v>
          </cell>
          <cell r="X107">
            <v>641.7194013589999</v>
          </cell>
          <cell r="Y107">
            <v>155.74210564399999</v>
          </cell>
          <cell r="Z107">
            <v>149.57612615999989</v>
          </cell>
          <cell r="AA107">
            <v>7196.4493439323596</v>
          </cell>
          <cell r="AB107" t="e">
            <v>#REF!</v>
          </cell>
          <cell r="AC107" t="e">
            <v>#REF!</v>
          </cell>
          <cell r="AD107" t="e">
            <v>#REF!</v>
          </cell>
          <cell r="AE107">
            <v>396.71800000000002</v>
          </cell>
          <cell r="AF107">
            <v>230.15110914380179</v>
          </cell>
          <cell r="AG107">
            <v>437.34327619978995</v>
          </cell>
          <cell r="AH107">
            <v>997.21158021495796</v>
          </cell>
          <cell r="AI107">
            <v>670.7728257158501</v>
          </cell>
          <cell r="AJ107">
            <v>511.91857889883244</v>
          </cell>
          <cell r="AK107">
            <v>714.08966999580252</v>
          </cell>
          <cell r="AL107">
            <v>520.34018775564368</v>
          </cell>
          <cell r="AM107">
            <v>647.75248287969373</v>
          </cell>
          <cell r="AN107">
            <v>405.01155945365394</v>
          </cell>
          <cell r="AO107">
            <v>322.060455079473</v>
          </cell>
          <cell r="AP107">
            <v>617.52199999999993</v>
          </cell>
          <cell r="AQ107">
            <v>50.052285295198232</v>
          </cell>
          <cell r="AR107">
            <v>25.36384852070006</v>
          </cell>
          <cell r="AS107">
            <v>91.699431618062022</v>
          </cell>
          <cell r="AT107">
            <v>256.64816517867985</v>
          </cell>
          <cell r="AU107">
            <v>-116.40998063351242</v>
          </cell>
          <cell r="AV107">
            <v>114.30608822519753</v>
          </cell>
          <cell r="AW107">
            <v>172.32209132635637</v>
          </cell>
          <cell r="AX107">
            <v>-88.389929565693819</v>
          </cell>
          <cell r="AY107">
            <v>1294.4433944389998</v>
          </cell>
          <cell r="AZ107">
            <v>1757.1505191594899</v>
          </cell>
          <cell r="BA107">
            <v>2846.0615309925097</v>
          </cell>
          <cell r="BB107">
            <v>3773.4825218870396</v>
          </cell>
          <cell r="BC107">
            <v>4168.9911201523601</v>
          </cell>
          <cell r="BD107">
            <v>4997.3868783733606</v>
          </cell>
          <cell r="BE107">
            <v>5690.0491574553598</v>
          </cell>
          <cell r="BF107">
            <v>6249.4117107693592</v>
          </cell>
          <cell r="BG107">
            <v>6891.1311121283588</v>
          </cell>
          <cell r="BH107">
            <v>626.86910914380178</v>
          </cell>
          <cell r="BI107">
            <v>1064.2123853435919</v>
          </cell>
          <cell r="BJ107">
            <v>2061.4239655585498</v>
          </cell>
          <cell r="BK107">
            <v>2732.1967912743999</v>
          </cell>
          <cell r="BL107">
            <v>3244.1153701732319</v>
          </cell>
          <cell r="BM107">
            <v>3958.2050401690349</v>
          </cell>
          <cell r="BN107">
            <v>4478.5452279246783</v>
          </cell>
          <cell r="BO107">
            <v>5126.2977108043724</v>
          </cell>
          <cell r="BP107">
            <v>5531.3092702580261</v>
          </cell>
          <cell r="BQ107">
            <v>667.57428529519814</v>
          </cell>
          <cell r="BR107">
            <v>692.93813381589803</v>
          </cell>
          <cell r="BS107">
            <v>784.63756543395994</v>
          </cell>
          <cell r="BT107">
            <v>1041.28573061264</v>
          </cell>
          <cell r="BU107">
            <v>924.87574997912748</v>
          </cell>
          <cell r="BV107">
            <v>1039.1818382043252</v>
          </cell>
          <cell r="BW107">
            <v>1211.5039295306815</v>
          </cell>
          <cell r="BX107">
            <v>1123.1139999649868</v>
          </cell>
          <cell r="BY107">
            <v>1359.8218418703327</v>
          </cell>
          <cell r="BZ107">
            <v>300.08199999999999</v>
          </cell>
          <cell r="CA107">
            <v>281.39999999999998</v>
          </cell>
          <cell r="CB107">
            <v>394.53199999999998</v>
          </cell>
          <cell r="CC107">
            <v>1757.1505191594899</v>
          </cell>
          <cell r="CD107">
            <v>976.01400000000001</v>
          </cell>
          <cell r="CE107">
            <v>781.13651915948992</v>
          </cell>
          <cell r="CF107">
            <v>80.033331402980906</v>
          </cell>
        </row>
        <row r="108">
          <cell r="L108">
            <v>5977.6461322326977</v>
          </cell>
          <cell r="M108">
            <v>0</v>
          </cell>
          <cell r="N108">
            <v>5977.6461322326977</v>
          </cell>
          <cell r="Q108">
            <v>462.70712472049001</v>
          </cell>
          <cell r="R108">
            <v>1088.91101183302</v>
          </cell>
          <cell r="S108">
            <v>718.84242761753001</v>
          </cell>
          <cell r="T108">
            <v>393.189057263</v>
          </cell>
          <cell r="U108">
            <v>743.365338221</v>
          </cell>
          <cell r="V108">
            <v>625.69829108200008</v>
          </cell>
          <cell r="W108">
            <v>551.82264131399995</v>
          </cell>
          <cell r="X108">
            <v>635.25968435899995</v>
          </cell>
          <cell r="Y108">
            <v>150.814092644</v>
          </cell>
          <cell r="Z108">
            <v>148.83265815999988</v>
          </cell>
          <cell r="AA108">
            <v>6783.8857216530396</v>
          </cell>
          <cell r="AB108">
            <v>5.5546136963832682</v>
          </cell>
          <cell r="AC108" t="str">
            <v/>
          </cell>
          <cell r="AD108">
            <v>5.5546136963832682</v>
          </cell>
          <cell r="AE108">
            <v>366.71800000000002</v>
          </cell>
          <cell r="AF108">
            <v>230.15110914380179</v>
          </cell>
          <cell r="AG108">
            <v>437.34327619978995</v>
          </cell>
          <cell r="AH108">
            <v>997.21158021495796</v>
          </cell>
          <cell r="AI108">
            <v>608.76358658717902</v>
          </cell>
          <cell r="AJ108">
            <v>363.30695944018055</v>
          </cell>
          <cell r="AK108">
            <v>639.43524439606597</v>
          </cell>
          <cell r="AL108">
            <v>422.03017174382603</v>
          </cell>
          <cell r="AM108">
            <v>643.60206961169797</v>
          </cell>
          <cell r="AN108">
            <v>371.73436399999997</v>
          </cell>
          <cell r="AO108">
            <v>317.07336399999997</v>
          </cell>
          <cell r="AP108">
            <v>617.52199999999993</v>
          </cell>
          <cell r="AQ108">
            <v>50.052285295198232</v>
          </cell>
          <cell r="AR108">
            <v>25.36384852070006</v>
          </cell>
          <cell r="AS108">
            <v>91.699431618062022</v>
          </cell>
          <cell r="AT108">
            <v>110.07884103035099</v>
          </cell>
          <cell r="AU108">
            <v>29.882097822819446</v>
          </cell>
          <cell r="AV108">
            <v>103.93009382493403</v>
          </cell>
          <cell r="AW108">
            <v>203.66811933817405</v>
          </cell>
          <cell r="AX108">
            <v>-91.779428297698018</v>
          </cell>
          <cell r="AY108">
            <v>1264.4433944389998</v>
          </cell>
          <cell r="AZ108">
            <v>1727.1505191594899</v>
          </cell>
          <cell r="BA108">
            <v>2816.0615309925097</v>
          </cell>
          <cell r="BB108">
            <v>3534.9039586100398</v>
          </cell>
          <cell r="BC108">
            <v>3928.0930158730398</v>
          </cell>
          <cell r="BD108">
            <v>4671.4583540940403</v>
          </cell>
          <cell r="BE108">
            <v>5297.15664517604</v>
          </cell>
          <cell r="BF108">
            <v>5848.9792864900392</v>
          </cell>
          <cell r="BG108">
            <v>6484.2389708490391</v>
          </cell>
          <cell r="BH108">
            <v>596.86910914380178</v>
          </cell>
          <cell r="BI108">
            <v>1034.2123853435919</v>
          </cell>
          <cell r="BJ108">
            <v>2031.4239655585498</v>
          </cell>
          <cell r="BK108">
            <v>2640.1875521457287</v>
          </cell>
          <cell r="BL108">
            <v>3003.4945115859091</v>
          </cell>
          <cell r="BM108">
            <v>3642.9297559819752</v>
          </cell>
          <cell r="BN108">
            <v>4064.9599277258012</v>
          </cell>
          <cell r="BO108">
            <v>4708.5619973374996</v>
          </cell>
          <cell r="BP108">
            <v>5080.2963613374995</v>
          </cell>
          <cell r="BQ108">
            <v>667.57428529519814</v>
          </cell>
          <cell r="BR108">
            <v>692.93813381589803</v>
          </cell>
          <cell r="BS108">
            <v>784.63756543395994</v>
          </cell>
          <cell r="BT108">
            <v>894.71640646431115</v>
          </cell>
          <cell r="BU108">
            <v>924.59850428713048</v>
          </cell>
          <cell r="BV108">
            <v>1028.5285981120646</v>
          </cell>
          <cell r="BW108">
            <v>1232.1967174502388</v>
          </cell>
          <cell r="BX108">
            <v>1140.4172891525395</v>
          </cell>
          <cell r="BY108">
            <v>1403.9426095115396</v>
          </cell>
          <cell r="BZ108">
            <v>300.08199999999999</v>
          </cell>
          <cell r="CA108">
            <v>281.39999999999998</v>
          </cell>
          <cell r="CB108">
            <v>341.089</v>
          </cell>
          <cell r="CC108">
            <v>1727.1505191594899</v>
          </cell>
          <cell r="CD108">
            <v>922.57100000000003</v>
          </cell>
          <cell r="CE108">
            <v>804.57951915948991</v>
          </cell>
          <cell r="CF108">
            <v>87.210579907615767</v>
          </cell>
        </row>
        <row r="109">
          <cell r="L109">
            <v>1800.2401520390001</v>
          </cell>
          <cell r="N109">
            <v>1800.2401520390001</v>
          </cell>
          <cell r="Q109">
            <v>132.15</v>
          </cell>
          <cell r="R109">
            <v>374.5</v>
          </cell>
          <cell r="S109">
            <v>159.91300000000001</v>
          </cell>
          <cell r="T109">
            <v>44.726067593000003</v>
          </cell>
          <cell r="U109">
            <v>98.430521941999999</v>
          </cell>
          <cell r="V109">
            <v>91.8</v>
          </cell>
          <cell r="W109">
            <v>330.7</v>
          </cell>
          <cell r="X109">
            <v>107.436361198</v>
          </cell>
          <cell r="Y109">
            <v>60.815374818999999</v>
          </cell>
          <cell r="Z109">
            <v>79.538499999999999</v>
          </cell>
          <cell r="AA109">
            <v>2046.2419775909998</v>
          </cell>
          <cell r="AB109">
            <v>1.6728388372431113</v>
          </cell>
          <cell r="AC109" t="str">
            <v/>
          </cell>
          <cell r="AD109">
            <v>1.6728388372431113</v>
          </cell>
          <cell r="AE109">
            <v>116.718</v>
          </cell>
          <cell r="AF109">
            <v>76.635999999999996</v>
          </cell>
          <cell r="AG109">
            <v>129.99199999999999</v>
          </cell>
          <cell r="AH109">
            <v>266.02800000000002</v>
          </cell>
          <cell r="AI109">
            <v>151.977</v>
          </cell>
          <cell r="AJ109">
            <v>62.365000000000002</v>
          </cell>
          <cell r="AK109">
            <v>92.058999999999997</v>
          </cell>
          <cell r="AL109">
            <v>85.102000000000004</v>
          </cell>
          <cell r="AM109">
            <v>296.23500000000001</v>
          </cell>
          <cell r="AN109">
            <v>50</v>
          </cell>
          <cell r="AO109">
            <v>50</v>
          </cell>
          <cell r="AP109">
            <v>370.13199999999995</v>
          </cell>
          <cell r="AQ109">
            <v>2.7461520390000089</v>
          </cell>
          <cell r="AR109">
            <v>2.1580000000000155</v>
          </cell>
          <cell r="AS109">
            <v>108.47199999999998</v>
          </cell>
          <cell r="AT109">
            <v>7.936000000000007</v>
          </cell>
          <cell r="AU109">
            <v>-17.638932406999999</v>
          </cell>
          <cell r="AV109">
            <v>6.3715219420000011</v>
          </cell>
          <cell r="AW109">
            <v>6.6979999999999933</v>
          </cell>
          <cell r="AX109">
            <v>34.464999999999975</v>
          </cell>
          <cell r="AY109">
            <v>566.23215203899997</v>
          </cell>
          <cell r="AZ109">
            <v>698.38215203899995</v>
          </cell>
          <cell r="BA109">
            <v>1072.8821520389999</v>
          </cell>
          <cell r="BB109">
            <v>1232.795152039</v>
          </cell>
          <cell r="BC109">
            <v>1277.5212196319999</v>
          </cell>
          <cell r="BD109">
            <v>1375.9517415739999</v>
          </cell>
          <cell r="BE109">
            <v>1467.7517415739999</v>
          </cell>
          <cell r="BF109">
            <v>1798.4517415739999</v>
          </cell>
          <cell r="BG109">
            <v>1905.8881027719999</v>
          </cell>
          <cell r="BH109">
            <v>193.35399999999998</v>
          </cell>
          <cell r="BI109">
            <v>323.346</v>
          </cell>
          <cell r="BJ109">
            <v>589.37400000000002</v>
          </cell>
          <cell r="BK109">
            <v>741.351</v>
          </cell>
          <cell r="BL109">
            <v>803.71600000000001</v>
          </cell>
          <cell r="BM109">
            <v>895.77499999999998</v>
          </cell>
          <cell r="BN109">
            <v>980.87699999999995</v>
          </cell>
          <cell r="BO109">
            <v>1277.1120000000001</v>
          </cell>
          <cell r="BP109">
            <v>1327.1120000000001</v>
          </cell>
          <cell r="BQ109">
            <v>372.87815203899999</v>
          </cell>
          <cell r="BR109">
            <v>375.03615203899994</v>
          </cell>
          <cell r="BS109">
            <v>483.50815203899992</v>
          </cell>
          <cell r="BT109">
            <v>491.44415203899996</v>
          </cell>
          <cell r="BU109">
            <v>473.80521963199988</v>
          </cell>
          <cell r="BV109">
            <v>480.17674157399995</v>
          </cell>
          <cell r="BW109">
            <v>486.87474157399993</v>
          </cell>
          <cell r="BX109">
            <v>521.33974157399985</v>
          </cell>
          <cell r="BY109">
            <v>578.77610277199983</v>
          </cell>
          <cell r="BZ109">
            <v>196.523</v>
          </cell>
          <cell r="CA109">
            <v>207.4</v>
          </cell>
          <cell r="CB109">
            <v>202.44</v>
          </cell>
          <cell r="CC109">
            <v>698.38215203899995</v>
          </cell>
          <cell r="CD109">
            <v>606.36300000000006</v>
          </cell>
          <cell r="CE109">
            <v>92.019152038999891</v>
          </cell>
          <cell r="CF109">
            <v>15.175588226689275</v>
          </cell>
        </row>
        <row r="110">
          <cell r="L110">
            <v>1999.9646399999999</v>
          </cell>
          <cell r="N110">
            <v>1999.9646399999999</v>
          </cell>
          <cell r="Q110">
            <v>126.04443754799999</v>
          </cell>
          <cell r="R110">
            <v>445.03289853799998</v>
          </cell>
          <cell r="S110">
            <v>346.61981351199995</v>
          </cell>
          <cell r="T110">
            <v>219.998784503</v>
          </cell>
          <cell r="U110">
            <v>247.522541058</v>
          </cell>
          <cell r="V110">
            <v>279.08910039599999</v>
          </cell>
          <cell r="W110">
            <v>221.12264131399999</v>
          </cell>
          <cell r="X110">
            <v>527.82332316099996</v>
          </cell>
          <cell r="Y110">
            <v>89.998717825</v>
          </cell>
          <cell r="Z110">
            <v>69.294158159999895</v>
          </cell>
          <cell r="AA110">
            <v>2863.2583826419991</v>
          </cell>
          <cell r="AB110">
            <v>1.8584290096605172</v>
          </cell>
          <cell r="AC110" t="str">
            <v/>
          </cell>
          <cell r="AD110">
            <v>1.8584290096605172</v>
          </cell>
          <cell r="AE110">
            <v>100</v>
          </cell>
          <cell r="AF110">
            <v>91.8</v>
          </cell>
          <cell r="AG110">
            <v>151.38036399999999</v>
          </cell>
          <cell r="AH110">
            <v>271.54036400000001</v>
          </cell>
          <cell r="AI110">
            <v>160.82836400000002</v>
          </cell>
          <cell r="AJ110">
            <v>121.27336400000002</v>
          </cell>
          <cell r="AK110">
            <v>162.04036400000001</v>
          </cell>
          <cell r="AL110">
            <v>109.50136400000001</v>
          </cell>
          <cell r="AM110">
            <v>105.72936399999998</v>
          </cell>
          <cell r="AN110">
            <v>113.53436399999998</v>
          </cell>
          <cell r="AO110">
            <v>110.973364</v>
          </cell>
          <cell r="AP110">
            <v>129.59</v>
          </cell>
          <cell r="AQ110">
            <v>-30.678033372999998</v>
          </cell>
          <cell r="AR110">
            <v>-25.335926451999995</v>
          </cell>
          <cell r="AS110">
            <v>173.49253453799997</v>
          </cell>
          <cell r="AT110">
            <v>185.79144951199993</v>
          </cell>
          <cell r="AU110">
            <v>98.725420502999981</v>
          </cell>
          <cell r="AV110">
            <v>85.482177057999991</v>
          </cell>
          <cell r="AW110">
            <v>169.58773639599997</v>
          </cell>
          <cell r="AX110">
            <v>115.39327731400002</v>
          </cell>
          <cell r="AY110">
            <v>290.71196662699998</v>
          </cell>
          <cell r="AZ110">
            <v>416.75640417499994</v>
          </cell>
          <cell r="BA110">
            <v>861.78930271299987</v>
          </cell>
          <cell r="BB110">
            <v>1208.4091162249997</v>
          </cell>
          <cell r="BC110">
            <v>1428.4079007279997</v>
          </cell>
          <cell r="BD110">
            <v>1675.9304417859998</v>
          </cell>
          <cell r="BE110">
            <v>1955.0195421819999</v>
          </cell>
          <cell r="BF110">
            <v>2176.1421834959997</v>
          </cell>
          <cell r="BG110">
            <v>2703.9655066569994</v>
          </cell>
          <cell r="BH110">
            <v>191.8</v>
          </cell>
          <cell r="BI110">
            <v>343.180364</v>
          </cell>
          <cell r="BJ110">
            <v>614.72072800000001</v>
          </cell>
          <cell r="BK110">
            <v>775.54909199999997</v>
          </cell>
          <cell r="BL110">
            <v>896.82245599999999</v>
          </cell>
          <cell r="BM110">
            <v>1058.8628200000001</v>
          </cell>
          <cell r="BN110">
            <v>1168.364184</v>
          </cell>
          <cell r="BO110">
            <v>1274.0935480000001</v>
          </cell>
          <cell r="BP110">
            <v>1387.6279119999999</v>
          </cell>
          <cell r="BQ110">
            <v>98.91196662699997</v>
          </cell>
          <cell r="BR110">
            <v>73.576040174999946</v>
          </cell>
          <cell r="BS110">
            <v>247.06857471299986</v>
          </cell>
          <cell r="BT110">
            <v>432.86002422499973</v>
          </cell>
          <cell r="BU110">
            <v>531.58544472799974</v>
          </cell>
          <cell r="BV110">
            <v>617.06762178599979</v>
          </cell>
          <cell r="BW110">
            <v>786.65535818199987</v>
          </cell>
          <cell r="BX110">
            <v>902.04863549599963</v>
          </cell>
          <cell r="BY110">
            <v>1316.3375946569995</v>
          </cell>
          <cell r="BZ110">
            <v>15</v>
          </cell>
          <cell r="CA110">
            <v>5.4</v>
          </cell>
          <cell r="CB110">
            <v>0.54900000000000004</v>
          </cell>
          <cell r="CC110">
            <v>416.75640417499994</v>
          </cell>
          <cell r="CD110">
            <v>20.948999999999998</v>
          </cell>
          <cell r="CE110">
            <v>395.80740417499993</v>
          </cell>
          <cell r="CF110">
            <v>1889.3856707957418</v>
          </cell>
        </row>
        <row r="111">
          <cell r="L111">
            <v>1777.4413401936974</v>
          </cell>
          <cell r="N111">
            <v>1777.4413401936974</v>
          </cell>
          <cell r="Q111">
            <v>204.51268717249002</v>
          </cell>
          <cell r="R111">
            <v>269.37811329502</v>
          </cell>
          <cell r="S111">
            <v>212.30961410553002</v>
          </cell>
          <cell r="T111">
            <v>128.46420516699999</v>
          </cell>
          <cell r="U111">
            <v>397.41227522100002</v>
          </cell>
          <cell r="V111">
            <v>254.80919068600005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1874.3853614200402</v>
          </cell>
          <cell r="AB111">
            <v>1.6516534760263737</v>
          </cell>
          <cell r="AC111" t="str">
            <v/>
          </cell>
          <cell r="AD111">
            <v>1.6516534760263737</v>
          </cell>
          <cell r="AE111">
            <v>150</v>
          </cell>
          <cell r="AF111">
            <v>61.715109143801804</v>
          </cell>
          <cell r="AG111">
            <v>155.97091219979001</v>
          </cell>
          <cell r="AH111">
            <v>159.64321621495799</v>
          </cell>
          <cell r="AI111">
            <v>195.95822258717899</v>
          </cell>
          <cell r="AJ111">
            <v>79.668595440180496</v>
          </cell>
          <cell r="AK111">
            <v>385.33588039606599</v>
          </cell>
          <cell r="AL111">
            <v>227.426807743826</v>
          </cell>
          <cell r="AM111">
            <v>141.63770561169801</v>
          </cell>
          <cell r="AN111">
            <v>108.2</v>
          </cell>
          <cell r="AO111">
            <v>56.1</v>
          </cell>
          <cell r="AP111">
            <v>117.80000000000001</v>
          </cell>
          <cell r="AQ111">
            <v>77.984166629198171</v>
          </cell>
          <cell r="AR111">
            <v>48.541774972700011</v>
          </cell>
          <cell r="AS111">
            <v>109.73489708006201</v>
          </cell>
          <cell r="AT111">
            <v>16.351391518351022</v>
          </cell>
          <cell r="AU111">
            <v>48.795609726819492</v>
          </cell>
          <cell r="AV111">
            <v>12.076394824934027</v>
          </cell>
          <cell r="AW111">
            <v>27.382382942174047</v>
          </cell>
          <cell r="AX111">
            <v>-141.63770561169801</v>
          </cell>
          <cell r="AY111">
            <v>407.49927577300002</v>
          </cell>
          <cell r="AZ111">
            <v>612.01196294549004</v>
          </cell>
          <cell r="BA111">
            <v>881.3900762405101</v>
          </cell>
          <cell r="BB111">
            <v>1093.6996903460401</v>
          </cell>
          <cell r="BC111">
            <v>1222.1638955130402</v>
          </cell>
          <cell r="BD111">
            <v>1619.5761707340403</v>
          </cell>
          <cell r="BE111">
            <v>1874.3853614200402</v>
          </cell>
          <cell r="BF111">
            <v>1874.3853614200402</v>
          </cell>
          <cell r="BG111">
            <v>1874.3853614200402</v>
          </cell>
          <cell r="BH111">
            <v>211.71510914380181</v>
          </cell>
          <cell r="BI111">
            <v>367.68602134359185</v>
          </cell>
          <cell r="BJ111">
            <v>527.32923755854983</v>
          </cell>
          <cell r="BK111">
            <v>723.2874601457288</v>
          </cell>
          <cell r="BL111">
            <v>802.95605558590933</v>
          </cell>
          <cell r="BM111">
            <v>1188.2919359819753</v>
          </cell>
          <cell r="BN111">
            <v>1415.7187437258012</v>
          </cell>
          <cell r="BO111">
            <v>1557.3564493374993</v>
          </cell>
          <cell r="BP111">
            <v>1665.5564493374993</v>
          </cell>
          <cell r="BQ111">
            <v>195.78416662919821</v>
          </cell>
          <cell r="BR111">
            <v>244.32594160189819</v>
          </cell>
          <cell r="BS111">
            <v>354.06083868196026</v>
          </cell>
          <cell r="BT111">
            <v>370.41223020031134</v>
          </cell>
          <cell r="BU111">
            <v>419.20783992713086</v>
          </cell>
          <cell r="BV111">
            <v>431.284234752065</v>
          </cell>
          <cell r="BW111">
            <v>458.66661769423899</v>
          </cell>
          <cell r="BX111">
            <v>317.02891208254096</v>
          </cell>
          <cell r="BY111">
            <v>208.82891208254091</v>
          </cell>
          <cell r="BZ111">
            <v>88.558999999999997</v>
          </cell>
          <cell r="CA111">
            <v>68.599999999999994</v>
          </cell>
          <cell r="CB111">
            <v>138.1</v>
          </cell>
          <cell r="CC111">
            <v>612.01196294549004</v>
          </cell>
          <cell r="CD111">
            <v>295.25900000000001</v>
          </cell>
          <cell r="CE111">
            <v>316.75296294549003</v>
          </cell>
          <cell r="CF111">
            <v>107.27969780616</v>
          </cell>
        </row>
        <row r="112">
          <cell r="L112">
            <v>400</v>
          </cell>
          <cell r="N112">
            <v>400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0.37169237345326611</v>
          </cell>
          <cell r="AC112" t="str">
            <v/>
          </cell>
          <cell r="AD112">
            <v>0.37169237345326611</v>
          </cell>
          <cell r="AE112">
            <v>0</v>
          </cell>
          <cell r="AF112">
            <v>0</v>
          </cell>
          <cell r="AG112">
            <v>0</v>
          </cell>
          <cell r="AH112">
            <v>300</v>
          </cell>
          <cell r="AI112">
            <v>100</v>
          </cell>
          <cell r="AJ112">
            <v>100</v>
          </cell>
          <cell r="AK112">
            <v>0</v>
          </cell>
          <cell r="AL112">
            <v>0</v>
          </cell>
          <cell r="AM112">
            <v>100</v>
          </cell>
          <cell r="AN112">
            <v>100</v>
          </cell>
          <cell r="AO112">
            <v>100</v>
          </cell>
          <cell r="AP112">
            <v>0</v>
          </cell>
          <cell r="AQ112">
            <v>0</v>
          </cell>
          <cell r="AR112">
            <v>0</v>
          </cell>
          <cell r="AS112">
            <v>-300</v>
          </cell>
          <cell r="AT112">
            <v>-100</v>
          </cell>
          <cell r="AU112">
            <v>-100</v>
          </cell>
          <cell r="AV112">
            <v>0</v>
          </cell>
          <cell r="AW112">
            <v>0</v>
          </cell>
          <cell r="AX112">
            <v>-100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300</v>
          </cell>
          <cell r="BK112">
            <v>400</v>
          </cell>
          <cell r="BL112">
            <v>500</v>
          </cell>
          <cell r="BM112">
            <v>500</v>
          </cell>
          <cell r="BN112">
            <v>500</v>
          </cell>
          <cell r="BO112">
            <v>600</v>
          </cell>
          <cell r="BP112">
            <v>700</v>
          </cell>
          <cell r="BQ112">
            <v>0</v>
          </cell>
          <cell r="BR112">
            <v>0</v>
          </cell>
          <cell r="BS112">
            <v>-300</v>
          </cell>
          <cell r="BT112">
            <v>-400</v>
          </cell>
          <cell r="BU112">
            <v>-500</v>
          </cell>
          <cell r="BV112">
            <v>-500</v>
          </cell>
          <cell r="BW112">
            <v>-500</v>
          </cell>
          <cell r="BX112">
            <v>-600</v>
          </cell>
          <cell r="BY112">
            <v>-700</v>
          </cell>
          <cell r="CC112">
            <v>0</v>
          </cell>
          <cell r="CD112">
            <v>0</v>
          </cell>
          <cell r="CE112">
            <v>0</v>
          </cell>
          <cell r="CF112" t="str">
            <v xml:space="preserve">n.a. </v>
          </cell>
        </row>
        <row r="113">
          <cell r="L113" t="e">
            <v>#REF!</v>
          </cell>
          <cell r="M113" t="e">
            <v>#REF!</v>
          </cell>
          <cell r="N113" t="e">
            <v>#REF!</v>
          </cell>
          <cell r="Q113">
            <v>0</v>
          </cell>
          <cell r="R113">
            <v>0</v>
          </cell>
          <cell r="S113">
            <v>208.57856327699997</v>
          </cell>
          <cell r="T113">
            <v>2.3195410023199998</v>
          </cell>
          <cell r="U113">
            <v>85.030420000000007</v>
          </cell>
          <cell r="V113">
            <v>66.963988000000001</v>
          </cell>
          <cell r="W113">
            <v>7.5399120000000002</v>
          </cell>
          <cell r="X113">
            <v>6.4597169999999995</v>
          </cell>
          <cell r="Y113">
            <v>4.9280130000000009</v>
          </cell>
          <cell r="Z113">
            <v>0.74346800000000002</v>
          </cell>
          <cell r="AA113">
            <v>412.56362227931999</v>
          </cell>
          <cell r="AB113" t="e">
            <v>#REF!</v>
          </cell>
          <cell r="AC113" t="e">
            <v>#REF!</v>
          </cell>
          <cell r="AD113" t="e">
            <v>#REF!</v>
          </cell>
          <cell r="AE113">
            <v>30</v>
          </cell>
          <cell r="AF113">
            <v>0</v>
          </cell>
          <cell r="AG113">
            <v>0</v>
          </cell>
          <cell r="AH113">
            <v>0</v>
          </cell>
          <cell r="AI113">
            <v>62.009239128671091</v>
          </cell>
          <cell r="AJ113">
            <v>148.61161945865189</v>
          </cell>
          <cell r="AK113">
            <v>74.654425599736498</v>
          </cell>
          <cell r="AL113">
            <v>98.310016011817709</v>
          </cell>
          <cell r="AM113">
            <v>4.1504132679958099</v>
          </cell>
          <cell r="AN113">
            <v>33.277195453654002</v>
          </cell>
          <cell r="AO113">
            <v>4.9870910794730197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146.56932414832889</v>
          </cell>
          <cell r="AU113">
            <v>-146.29207845633189</v>
          </cell>
          <cell r="AV113">
            <v>10.375994400263508</v>
          </cell>
          <cell r="AW113">
            <v>-31.346028011817708</v>
          </cell>
          <cell r="AX113">
            <v>3.3894987320041903</v>
          </cell>
          <cell r="AY113">
            <v>30</v>
          </cell>
          <cell r="AZ113">
            <v>30</v>
          </cell>
          <cell r="BA113">
            <v>30</v>
          </cell>
          <cell r="BB113">
            <v>238.57856327699997</v>
          </cell>
          <cell r="BC113">
            <v>240.89810427931997</v>
          </cell>
          <cell r="BD113">
            <v>325.92852427931996</v>
          </cell>
          <cell r="BE113">
            <v>392.89251227931993</v>
          </cell>
          <cell r="BF113">
            <v>400.43242427931995</v>
          </cell>
          <cell r="BG113">
            <v>406.89214127931996</v>
          </cell>
          <cell r="BH113">
            <v>30</v>
          </cell>
          <cell r="BI113">
            <v>30</v>
          </cell>
          <cell r="BJ113">
            <v>30</v>
          </cell>
          <cell r="BK113">
            <v>92.009239128671084</v>
          </cell>
          <cell r="BL113">
            <v>240.62085858732297</v>
          </cell>
          <cell r="BM113">
            <v>315.27528418705947</v>
          </cell>
          <cell r="BN113">
            <v>413.58530019887718</v>
          </cell>
          <cell r="BO113">
            <v>417.73571346687299</v>
          </cell>
          <cell r="BP113">
            <v>451.01290892052702</v>
          </cell>
          <cell r="BQ113">
            <v>0</v>
          </cell>
          <cell r="BR113">
            <v>0</v>
          </cell>
          <cell r="BS113">
            <v>0</v>
          </cell>
          <cell r="BT113">
            <v>146.56932414832889</v>
          </cell>
          <cell r="BU113">
            <v>0.27724569199699545</v>
          </cell>
          <cell r="BV113">
            <v>10.653240092260489</v>
          </cell>
          <cell r="BW113">
            <v>-20.692787919557247</v>
          </cell>
          <cell r="BX113">
            <v>-17.303289187553048</v>
          </cell>
          <cell r="BY113">
            <v>-44.120767641207067</v>
          </cell>
          <cell r="BZ113">
            <v>0</v>
          </cell>
          <cell r="CA113">
            <v>0</v>
          </cell>
          <cell r="CB113">
            <v>53.442999999999998</v>
          </cell>
          <cell r="CC113">
            <v>30</v>
          </cell>
          <cell r="CD113">
            <v>53.442999999999998</v>
          </cell>
          <cell r="CE113">
            <v>-23.442999999999998</v>
          </cell>
          <cell r="CF113">
            <v>-43.865426716314573</v>
          </cell>
        </row>
        <row r="114">
          <cell r="H114" t="str">
            <v>Bonos de Seguridad</v>
          </cell>
          <cell r="L114">
            <v>426.00000000000006</v>
          </cell>
          <cell r="N114">
            <v>426.00000000000006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208.57856327699997</v>
          </cell>
          <cell r="T114">
            <v>2.3195410023199998</v>
          </cell>
          <cell r="U114">
            <v>85.030420000000007</v>
          </cell>
          <cell r="V114">
            <v>66.963988000000001</v>
          </cell>
          <cell r="W114">
            <v>7.5399120000000002</v>
          </cell>
          <cell r="X114">
            <v>6.4597169999999995</v>
          </cell>
          <cell r="Y114">
            <v>4.9280130000000009</v>
          </cell>
          <cell r="Z114">
            <v>0.74346800000000002</v>
          </cell>
          <cell r="AA114">
            <v>382.56362227931999</v>
          </cell>
          <cell r="AB114">
            <v>0.39585237772772847</v>
          </cell>
          <cell r="AC114" t="str">
            <v/>
          </cell>
          <cell r="AD114">
            <v>0.39585237772772847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62.009239128671091</v>
          </cell>
          <cell r="AJ114">
            <v>148.61161945865189</v>
          </cell>
          <cell r="AK114">
            <v>74.654425599736498</v>
          </cell>
          <cell r="AL114">
            <v>98.310016011817709</v>
          </cell>
          <cell r="AM114">
            <v>4.1504132679958099</v>
          </cell>
          <cell r="AN114">
            <v>33.277195453654002</v>
          </cell>
          <cell r="AO114">
            <v>4.9870910794730197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146.56932414832889</v>
          </cell>
          <cell r="AU114">
            <v>-146.29207845633189</v>
          </cell>
          <cell r="AV114">
            <v>10.375994400263508</v>
          </cell>
          <cell r="AW114">
            <v>-31.346028011817708</v>
          </cell>
          <cell r="AX114">
            <v>3.3894987320041903</v>
          </cell>
          <cell r="AY114">
            <v>0</v>
          </cell>
          <cell r="AZ114">
            <v>0</v>
          </cell>
          <cell r="BA114">
            <v>0</v>
          </cell>
          <cell r="BB114">
            <v>208.57856327699997</v>
          </cell>
          <cell r="BC114">
            <v>210.89810427931997</v>
          </cell>
          <cell r="BD114">
            <v>295.92852427931996</v>
          </cell>
          <cell r="BE114">
            <v>362.89251227931993</v>
          </cell>
          <cell r="BF114">
            <v>370.43242427931995</v>
          </cell>
          <cell r="BG114">
            <v>376.89214127931996</v>
          </cell>
          <cell r="BH114">
            <v>0</v>
          </cell>
          <cell r="BI114">
            <v>0</v>
          </cell>
          <cell r="BJ114">
            <v>0</v>
          </cell>
          <cell r="BK114">
            <v>62.009239128671091</v>
          </cell>
          <cell r="BL114">
            <v>210.62085858732297</v>
          </cell>
          <cell r="BM114">
            <v>285.27528418705947</v>
          </cell>
          <cell r="BN114">
            <v>383.58530019887718</v>
          </cell>
          <cell r="BO114">
            <v>387.73571346687299</v>
          </cell>
          <cell r="BP114">
            <v>421.01290892052702</v>
          </cell>
          <cell r="BQ114">
            <v>0</v>
          </cell>
          <cell r="BR114">
            <v>0</v>
          </cell>
          <cell r="BS114">
            <v>0</v>
          </cell>
          <cell r="BT114">
            <v>146.56932414832889</v>
          </cell>
          <cell r="BU114">
            <v>0.27724569199699545</v>
          </cell>
          <cell r="BV114">
            <v>10.653240092260489</v>
          </cell>
          <cell r="BW114">
            <v>-20.692787919557247</v>
          </cell>
          <cell r="BX114">
            <v>-17.303289187553048</v>
          </cell>
          <cell r="BY114">
            <v>-44.120767641207067</v>
          </cell>
          <cell r="BZ114">
            <v>0</v>
          </cell>
          <cell r="CC114">
            <v>0</v>
          </cell>
          <cell r="CD114">
            <v>0</v>
          </cell>
          <cell r="CE114">
            <v>0</v>
          </cell>
          <cell r="CF114" t="str">
            <v xml:space="preserve">n.a. </v>
          </cell>
        </row>
        <row r="115">
          <cell r="H115" t="str">
            <v>Fondo de Pensiones Caja Agraria</v>
          </cell>
          <cell r="M115">
            <v>48</v>
          </cell>
          <cell r="N115">
            <v>48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 t="str">
            <v/>
          </cell>
          <cell r="AC115">
            <v>4.460308481439193E-2</v>
          </cell>
          <cell r="AD115">
            <v>4.460308481439193E-2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53.442999999999998</v>
          </cell>
          <cell r="CC115">
            <v>0</v>
          </cell>
          <cell r="CD115">
            <v>53.442999999999998</v>
          </cell>
          <cell r="CE115">
            <v>-53.442999999999998</v>
          </cell>
          <cell r="CF115">
            <v>-100</v>
          </cell>
        </row>
        <row r="116">
          <cell r="H116" t="str">
            <v>Fondo de Solidaridad Agropecuario</v>
          </cell>
          <cell r="M116">
            <v>105</v>
          </cell>
          <cell r="N116">
            <v>105</v>
          </cell>
          <cell r="O116">
            <v>30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30</v>
          </cell>
          <cell r="AB116" t="str">
            <v/>
          </cell>
          <cell r="AC116">
            <v>9.7569248031482342E-2</v>
          </cell>
          <cell r="AD116">
            <v>9.7569248031482342E-2</v>
          </cell>
          <cell r="AE116">
            <v>30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30</v>
          </cell>
          <cell r="AZ116">
            <v>30</v>
          </cell>
          <cell r="BA116">
            <v>30</v>
          </cell>
          <cell r="BB116">
            <v>30</v>
          </cell>
          <cell r="BC116">
            <v>30</v>
          </cell>
          <cell r="BD116">
            <v>30</v>
          </cell>
          <cell r="BE116">
            <v>30</v>
          </cell>
          <cell r="BF116">
            <v>30</v>
          </cell>
          <cell r="BG116">
            <v>30</v>
          </cell>
          <cell r="BH116">
            <v>30</v>
          </cell>
          <cell r="BI116">
            <v>30</v>
          </cell>
          <cell r="BJ116">
            <v>30</v>
          </cell>
          <cell r="BK116">
            <v>30</v>
          </cell>
          <cell r="BL116">
            <v>30</v>
          </cell>
          <cell r="BM116">
            <v>30</v>
          </cell>
          <cell r="BN116">
            <v>30</v>
          </cell>
          <cell r="BO116">
            <v>30</v>
          </cell>
          <cell r="BP116">
            <v>30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CC116">
            <v>30</v>
          </cell>
          <cell r="CD116">
            <v>0</v>
          </cell>
          <cell r="CE116">
            <v>30</v>
          </cell>
          <cell r="CF116" t="str">
            <v xml:space="preserve">n.a. </v>
          </cell>
        </row>
        <row r="117">
          <cell r="L117">
            <v>3390.7645173871006</v>
          </cell>
          <cell r="M117">
            <v>48</v>
          </cell>
          <cell r="N117">
            <v>3438.7645173871006</v>
          </cell>
          <cell r="Q117">
            <v>256.43030970000001</v>
          </cell>
          <cell r="R117">
            <v>449.02652563316997</v>
          </cell>
          <cell r="S117">
            <v>274.88899371474997</v>
          </cell>
          <cell r="T117">
            <v>147.26920567100001</v>
          </cell>
          <cell r="U117">
            <v>524.38046999999995</v>
          </cell>
          <cell r="V117">
            <v>271.66789339477998</v>
          </cell>
          <cell r="W117">
            <v>512.99476235101008</v>
          </cell>
          <cell r="X117">
            <v>57.724899999999998</v>
          </cell>
          <cell r="Y117">
            <v>85.553600000000003</v>
          </cell>
          <cell r="Z117">
            <v>352.20499999999998</v>
          </cell>
          <cell r="AA117">
            <v>3141.0388335647103</v>
          </cell>
          <cell r="AB117">
            <v>3.150803278221824</v>
          </cell>
          <cell r="AC117">
            <v>4.460308481439193E-2</v>
          </cell>
          <cell r="AD117">
            <v>3.1954063630362164</v>
          </cell>
          <cell r="AE117">
            <v>139.30530849418165</v>
          </cell>
          <cell r="AF117">
            <v>63.540300000000002</v>
          </cell>
          <cell r="AG117">
            <v>235.26891249119799</v>
          </cell>
          <cell r="AH117">
            <v>419.65271282646</v>
          </cell>
          <cell r="AI117">
            <v>303.69064399327402</v>
          </cell>
          <cell r="AJ117">
            <v>165.856703213</v>
          </cell>
          <cell r="AK117">
            <v>596.91329012715403</v>
          </cell>
          <cell r="AL117">
            <v>539.53678949699997</v>
          </cell>
          <cell r="AM117">
            <v>581.07928970912894</v>
          </cell>
          <cell r="AN117">
            <v>45.112831234860003</v>
          </cell>
          <cell r="AO117">
            <v>66.128830429649099</v>
          </cell>
          <cell r="AP117">
            <v>14.975498205818354</v>
          </cell>
          <cell r="AQ117">
            <v>-8.9239336000000051</v>
          </cell>
          <cell r="AR117">
            <v>21.161397208802015</v>
          </cell>
          <cell r="AS117">
            <v>29.373812806709964</v>
          </cell>
          <cell r="AT117">
            <v>-28.80165027852405</v>
          </cell>
          <cell r="AU117">
            <v>-18.587497541999994</v>
          </cell>
          <cell r="AV117">
            <v>-72.532820127154082</v>
          </cell>
          <cell r="AW117">
            <v>-267.86889610221999</v>
          </cell>
          <cell r="AX117">
            <v>-68.084527358118862</v>
          </cell>
          <cell r="AY117">
            <v>208.8971731</v>
          </cell>
          <cell r="AZ117">
            <v>465.32748279999998</v>
          </cell>
          <cell r="BA117">
            <v>914.35400843316995</v>
          </cell>
          <cell r="BB117">
            <v>1189.2430021479199</v>
          </cell>
          <cell r="BC117">
            <v>1336.5122078189199</v>
          </cell>
          <cell r="BD117">
            <v>1860.8926778189198</v>
          </cell>
          <cell r="BE117">
            <v>2132.5605712136999</v>
          </cell>
          <cell r="BF117">
            <v>2645.5553335647101</v>
          </cell>
          <cell r="BG117">
            <v>2703.2802335647102</v>
          </cell>
          <cell r="BH117">
            <v>202.84560849418165</v>
          </cell>
          <cell r="BI117">
            <v>438.11452098537961</v>
          </cell>
          <cell r="BJ117">
            <v>857.76723381183956</v>
          </cell>
          <cell r="BK117">
            <v>1161.4578778051136</v>
          </cell>
          <cell r="BL117">
            <v>1327.3145810181136</v>
          </cell>
          <cell r="BM117">
            <v>2074.2278711452677</v>
          </cell>
          <cell r="BN117">
            <v>2463.7646606422677</v>
          </cell>
          <cell r="BO117">
            <v>3044.8439503513964</v>
          </cell>
          <cell r="BP117">
            <v>3089.9567815862565</v>
          </cell>
          <cell r="BQ117">
            <v>6.0515646058183563</v>
          </cell>
          <cell r="BR117">
            <v>27.212961814620371</v>
          </cell>
          <cell r="BS117">
            <v>56.586774621330392</v>
          </cell>
          <cell r="BT117">
            <v>27.785124342806284</v>
          </cell>
          <cell r="BU117">
            <v>9.1976268008063471</v>
          </cell>
          <cell r="BV117">
            <v>-213.33519332634796</v>
          </cell>
          <cell r="BW117">
            <v>-331.20408942856784</v>
          </cell>
          <cell r="BX117">
            <v>-399.28861678668636</v>
          </cell>
          <cell r="BY117">
            <v>-386.6765480215463</v>
          </cell>
          <cell r="BZ117">
            <v>56.326999999999998</v>
          </cell>
          <cell r="CA117">
            <v>385.8186</v>
          </cell>
          <cell r="CB117">
            <v>208.29500000000002</v>
          </cell>
          <cell r="CC117">
            <v>465.32748279999998</v>
          </cell>
          <cell r="CD117">
            <v>650.44060000000002</v>
          </cell>
          <cell r="CE117">
            <v>-185.11311720000003</v>
          </cell>
          <cell r="CF117">
            <v>-28.459649843506085</v>
          </cell>
        </row>
        <row r="118">
          <cell r="G118" t="str">
            <v>TESORERIA TES B</v>
          </cell>
          <cell r="L118">
            <v>3111.1993576444547</v>
          </cell>
          <cell r="N118">
            <v>3111.1993576444547</v>
          </cell>
          <cell r="O118">
            <v>154.2808067</v>
          </cell>
          <cell r="P118">
            <v>54.616366399999997</v>
          </cell>
          <cell r="Q118">
            <v>256.43030970000001</v>
          </cell>
          <cell r="R118">
            <v>449.02652563316997</v>
          </cell>
          <cell r="S118">
            <v>274.88899371474997</v>
          </cell>
          <cell r="T118">
            <v>147.26920567100001</v>
          </cell>
          <cell r="U118">
            <v>524.38046999999995</v>
          </cell>
          <cell r="V118">
            <v>271.66789339477998</v>
          </cell>
          <cell r="W118">
            <v>512.99476235101008</v>
          </cell>
          <cell r="X118">
            <v>57.724899999999998</v>
          </cell>
          <cell r="Y118">
            <v>85.553600000000003</v>
          </cell>
          <cell r="Z118">
            <v>352.20499999999998</v>
          </cell>
          <cell r="AA118">
            <v>3141.0388335647103</v>
          </cell>
          <cell r="AB118">
            <v>2.8910226838228605</v>
          </cell>
          <cell r="AC118" t="str">
            <v/>
          </cell>
          <cell r="AD118">
            <v>2.8910226838228605</v>
          </cell>
          <cell r="AE118">
            <v>139.30530849418165</v>
          </cell>
          <cell r="AF118">
            <v>63.540300000000002</v>
          </cell>
          <cell r="AG118">
            <v>235.26891249119799</v>
          </cell>
          <cell r="AH118">
            <v>419.65271282646</v>
          </cell>
          <cell r="AI118">
            <v>303.69064399327402</v>
          </cell>
          <cell r="AJ118">
            <v>165.856703213</v>
          </cell>
          <cell r="AK118">
            <v>446.91329012715403</v>
          </cell>
          <cell r="AL118">
            <v>439.53678949699997</v>
          </cell>
          <cell r="AM118">
            <v>581.07928970912894</v>
          </cell>
          <cell r="AN118">
            <v>45.112831234860003</v>
          </cell>
          <cell r="AO118">
            <v>66.128830429649099</v>
          </cell>
          <cell r="AP118">
            <v>14.975498205818354</v>
          </cell>
          <cell r="AQ118">
            <v>-8.9239336000000051</v>
          </cell>
          <cell r="AR118">
            <v>21.161397208802015</v>
          </cell>
          <cell r="AS118">
            <v>29.373812806709964</v>
          </cell>
          <cell r="AT118">
            <v>-28.80165027852405</v>
          </cell>
          <cell r="AU118">
            <v>-18.587497541999994</v>
          </cell>
          <cell r="AV118">
            <v>77.467179872845918</v>
          </cell>
          <cell r="AW118">
            <v>-167.86889610221999</v>
          </cell>
          <cell r="AX118">
            <v>-68.084527358118862</v>
          </cell>
          <cell r="AY118">
            <v>208.8971731</v>
          </cell>
          <cell r="AZ118">
            <v>465.32748279999998</v>
          </cell>
          <cell r="BA118">
            <v>914.35400843316995</v>
          </cell>
          <cell r="BB118">
            <v>1189.2430021479199</v>
          </cell>
          <cell r="BC118">
            <v>1336.5122078189199</v>
          </cell>
          <cell r="BD118">
            <v>1860.8926778189198</v>
          </cell>
          <cell r="BE118">
            <v>2132.5605712136999</v>
          </cell>
          <cell r="BF118">
            <v>2645.5553335647101</v>
          </cell>
          <cell r="BG118">
            <v>2703.2802335647102</v>
          </cell>
          <cell r="BH118">
            <v>202.84560849418165</v>
          </cell>
          <cell r="BI118">
            <v>438.11452098537961</v>
          </cell>
          <cell r="BJ118">
            <v>857.76723381183956</v>
          </cell>
          <cell r="BK118">
            <v>1161.4578778051136</v>
          </cell>
          <cell r="BL118">
            <v>1327.3145810181136</v>
          </cell>
          <cell r="BM118">
            <v>1774.2278711452677</v>
          </cell>
          <cell r="BN118">
            <v>2213.7646606422677</v>
          </cell>
          <cell r="BO118">
            <v>2794.8439503513964</v>
          </cell>
          <cell r="BP118">
            <v>2839.9567815862565</v>
          </cell>
          <cell r="BQ118">
            <v>6.0515646058183563</v>
          </cell>
          <cell r="BR118">
            <v>27.212961814620371</v>
          </cell>
          <cell r="BS118">
            <v>56.586774621330392</v>
          </cell>
          <cell r="BT118">
            <v>27.785124342806284</v>
          </cell>
          <cell r="BU118">
            <v>9.1976268008063471</v>
          </cell>
          <cell r="BV118">
            <v>86.664806673652038</v>
          </cell>
          <cell r="BW118">
            <v>-81.204089428567841</v>
          </cell>
          <cell r="BX118">
            <v>-149.28861678668636</v>
          </cell>
          <cell r="BY118">
            <v>-136.6765480215463</v>
          </cell>
          <cell r="BZ118">
            <v>56.326999999999998</v>
          </cell>
          <cell r="CA118">
            <v>385.8186</v>
          </cell>
          <cell r="CB118">
            <v>154.846</v>
          </cell>
          <cell r="CC118">
            <v>465.32748279999998</v>
          </cell>
          <cell r="CD118">
            <v>596.99160000000006</v>
          </cell>
          <cell r="CE118">
            <v>-131.66411720000008</v>
          </cell>
          <cell r="CF118">
            <v>-22.054601304272971</v>
          </cell>
        </row>
        <row r="119">
          <cell r="G119" t="str">
            <v>OTROS</v>
          </cell>
          <cell r="L119">
            <v>0</v>
          </cell>
          <cell r="M119">
            <v>48</v>
          </cell>
          <cell r="N119">
            <v>48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 t="str">
            <v/>
          </cell>
          <cell r="AC119">
            <v>4.460308481439193E-2</v>
          </cell>
          <cell r="AD119">
            <v>4.460308481439193E-2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150</v>
          </cell>
          <cell r="AL119">
            <v>100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-150</v>
          </cell>
          <cell r="AW119">
            <v>-100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300</v>
          </cell>
          <cell r="BN119">
            <v>250</v>
          </cell>
          <cell r="BO119">
            <v>250</v>
          </cell>
          <cell r="BP119">
            <v>250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-300</v>
          </cell>
          <cell r="BW119">
            <v>-250</v>
          </cell>
          <cell r="BX119">
            <v>-250</v>
          </cell>
          <cell r="BY119">
            <v>-250</v>
          </cell>
          <cell r="BZ119">
            <v>0</v>
          </cell>
          <cell r="CA119">
            <v>0</v>
          </cell>
          <cell r="CB119">
            <v>53.448999999999998</v>
          </cell>
          <cell r="CC119">
            <v>0</v>
          </cell>
          <cell r="CD119">
            <v>53.448999999999998</v>
          </cell>
          <cell r="CE119">
            <v>-53.448999999999998</v>
          </cell>
          <cell r="CF119">
            <v>-100</v>
          </cell>
        </row>
        <row r="120">
          <cell r="H120" t="str">
            <v>Caja Agraria pagares</v>
          </cell>
          <cell r="M120">
            <v>48</v>
          </cell>
          <cell r="N120">
            <v>48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 t="str">
            <v/>
          </cell>
          <cell r="AC120">
            <v>4.460308481439193E-2</v>
          </cell>
          <cell r="AD120">
            <v>4.460308481439193E-2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53.448999999999998</v>
          </cell>
          <cell r="CC120">
            <v>0</v>
          </cell>
          <cell r="CD120">
            <v>53.448999999999998</v>
          </cell>
          <cell r="CE120">
            <v>-53.448999999999998</v>
          </cell>
          <cell r="CF120">
            <v>-100</v>
          </cell>
        </row>
        <row r="121">
          <cell r="H121" t="str">
            <v>Otra Deuda Interna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 t="str">
            <v/>
          </cell>
          <cell r="AC121" t="str">
            <v/>
          </cell>
          <cell r="AD121" t="str">
            <v/>
          </cell>
          <cell r="AK121">
            <v>150</v>
          </cell>
          <cell r="AL121">
            <v>100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-150</v>
          </cell>
          <cell r="AW121">
            <v>-100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150</v>
          </cell>
          <cell r="BN121">
            <v>250</v>
          </cell>
          <cell r="BO121">
            <v>250</v>
          </cell>
          <cell r="BP121">
            <v>250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-150</v>
          </cell>
          <cell r="BW121">
            <v>-250</v>
          </cell>
          <cell r="BX121">
            <v>-250</v>
          </cell>
          <cell r="BY121">
            <v>-250</v>
          </cell>
          <cell r="CC121">
            <v>0</v>
          </cell>
          <cell r="CD121">
            <v>0</v>
          </cell>
          <cell r="CE121">
            <v>0</v>
          </cell>
          <cell r="CF121" t="str">
            <v xml:space="preserve">n.a. </v>
          </cell>
        </row>
        <row r="122">
          <cell r="G122" t="str">
            <v>Mas Bonos Ley 55/85 y otros</v>
          </cell>
          <cell r="L122">
            <v>279.56515974264568</v>
          </cell>
          <cell r="N122">
            <v>279.56515974264568</v>
          </cell>
          <cell r="AA122">
            <v>0</v>
          </cell>
          <cell r="AB122">
            <v>0.25978059439896362</v>
          </cell>
          <cell r="AC122" t="str">
            <v/>
          </cell>
          <cell r="AD122">
            <v>0.25978059439896362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CC122">
            <v>0</v>
          </cell>
          <cell r="CD122">
            <v>0</v>
          </cell>
          <cell r="CE122">
            <v>0</v>
          </cell>
          <cell r="CF122" t="str">
            <v xml:space="preserve">n.a. </v>
          </cell>
        </row>
        <row r="123">
          <cell r="L123">
            <v>476.65260000000001</v>
          </cell>
          <cell r="M123">
            <v>0</v>
          </cell>
          <cell r="N123">
            <v>476.65260000000001</v>
          </cell>
          <cell r="Q123">
            <v>1.5</v>
          </cell>
          <cell r="R123">
            <v>1.7</v>
          </cell>
          <cell r="S123">
            <v>0</v>
          </cell>
          <cell r="T123">
            <v>531.70000000000005</v>
          </cell>
          <cell r="U123">
            <v>6.7278700999999996E-2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699.42638120100003</v>
          </cell>
          <cell r="AB123">
            <v>0.44292034051667567</v>
          </cell>
          <cell r="AC123" t="str">
            <v/>
          </cell>
          <cell r="AD123">
            <v>0.44292034051667567</v>
          </cell>
          <cell r="AE123">
            <v>0</v>
          </cell>
          <cell r="AF123">
            <v>161.71041390315327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535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2.7486885968467334</v>
          </cell>
          <cell r="AR123">
            <v>1.5</v>
          </cell>
          <cell r="AS123">
            <v>1.7</v>
          </cell>
          <cell r="AT123">
            <v>0</v>
          </cell>
          <cell r="AU123">
            <v>531.70000000000005</v>
          </cell>
          <cell r="AV123">
            <v>-534.93272129900004</v>
          </cell>
          <cell r="AW123">
            <v>0</v>
          </cell>
          <cell r="AX123">
            <v>0</v>
          </cell>
          <cell r="AY123">
            <v>164.4591025</v>
          </cell>
          <cell r="AZ123">
            <v>165.9591025</v>
          </cell>
          <cell r="BA123">
            <v>167.65910250000002</v>
          </cell>
          <cell r="BB123">
            <v>167.65910250000002</v>
          </cell>
          <cell r="BC123">
            <v>699.35910250000006</v>
          </cell>
          <cell r="BD123">
            <v>699.42638120099991</v>
          </cell>
          <cell r="BE123">
            <v>699.42638120099991</v>
          </cell>
          <cell r="BF123">
            <v>699.42638120099991</v>
          </cell>
          <cell r="BG123">
            <v>699.42638120099991</v>
          </cell>
          <cell r="BH123">
            <v>161.71041390315327</v>
          </cell>
          <cell r="BI123">
            <v>161.71041390315327</v>
          </cell>
          <cell r="BJ123">
            <v>161.71041390315327</v>
          </cell>
          <cell r="BK123">
            <v>161.71041390315327</v>
          </cell>
          <cell r="BL123">
            <v>161.71041390315327</v>
          </cell>
          <cell r="BM123">
            <v>696.71041390315327</v>
          </cell>
          <cell r="BN123">
            <v>696.71041390315327</v>
          </cell>
          <cell r="BO123">
            <v>696.71041390315327</v>
          </cell>
          <cell r="BP123">
            <v>696.71041390315327</v>
          </cell>
          <cell r="BQ123">
            <v>2.7486885968467392</v>
          </cell>
          <cell r="BR123">
            <v>4.2486885968467387</v>
          </cell>
          <cell r="BS123">
            <v>5.9486885968467389</v>
          </cell>
          <cell r="BT123">
            <v>5.9486885968467389</v>
          </cell>
          <cell r="BU123">
            <v>537.6486885968468</v>
          </cell>
          <cell r="BV123">
            <v>2.7159672978467029</v>
          </cell>
          <cell r="BW123">
            <v>2.715967297846646</v>
          </cell>
          <cell r="BX123">
            <v>2.715967297846646</v>
          </cell>
          <cell r="BY123">
            <v>2.715967297846646</v>
          </cell>
          <cell r="BZ123">
            <v>0</v>
          </cell>
          <cell r="CA123">
            <v>0</v>
          </cell>
          <cell r="CB123">
            <v>0</v>
          </cell>
          <cell r="CC123">
            <v>165.9591025</v>
          </cell>
          <cell r="CD123">
            <v>0</v>
          </cell>
          <cell r="CE123">
            <v>165.9591025</v>
          </cell>
          <cell r="CF123" t="str">
            <v xml:space="preserve">n.a. </v>
          </cell>
        </row>
        <row r="124">
          <cell r="F124" t="str">
            <v>Cerromatoso</v>
          </cell>
          <cell r="L124">
            <v>164.3526</v>
          </cell>
          <cell r="N124">
            <v>164.3526</v>
          </cell>
          <cell r="O124">
            <v>0</v>
          </cell>
          <cell r="P124">
            <v>164.35910250000001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164.35910250000001</v>
          </cell>
          <cell r="AB124">
            <v>0.15272151994303815</v>
          </cell>
          <cell r="AC124" t="str">
            <v/>
          </cell>
          <cell r="AD124">
            <v>0.15272151994303815</v>
          </cell>
          <cell r="AE124">
            <v>0</v>
          </cell>
          <cell r="AF124">
            <v>161.71041390315327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2.6486885968467391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164.35910250000001</v>
          </cell>
          <cell r="AZ124">
            <v>164.35910250000001</v>
          </cell>
          <cell r="BA124">
            <v>164.35910250000001</v>
          </cell>
          <cell r="BB124">
            <v>164.35910250000001</v>
          </cell>
          <cell r="BC124">
            <v>164.35910250000001</v>
          </cell>
          <cell r="BD124">
            <v>164.35910250000001</v>
          </cell>
          <cell r="BE124">
            <v>164.35910250000001</v>
          </cell>
          <cell r="BF124">
            <v>164.35910250000001</v>
          </cell>
          <cell r="BG124">
            <v>164.35910250000001</v>
          </cell>
          <cell r="BH124">
            <v>161.71041390315327</v>
          </cell>
          <cell r="BI124">
            <v>161.71041390315327</v>
          </cell>
          <cell r="BJ124">
            <v>161.71041390315327</v>
          </cell>
          <cell r="BK124">
            <v>161.71041390315327</v>
          </cell>
          <cell r="BL124">
            <v>161.71041390315327</v>
          </cell>
          <cell r="BM124">
            <v>161.71041390315327</v>
          </cell>
          <cell r="BN124">
            <v>161.71041390315327</v>
          </cell>
          <cell r="BO124">
            <v>161.71041390315327</v>
          </cell>
          <cell r="BP124">
            <v>161.71041390315327</v>
          </cell>
          <cell r="BQ124">
            <v>2.6486885968467391</v>
          </cell>
          <cell r="BR124">
            <v>2.6486885968467391</v>
          </cell>
          <cell r="BS124">
            <v>2.6486885968467391</v>
          </cell>
          <cell r="BT124">
            <v>2.6486885968467391</v>
          </cell>
          <cell r="BU124">
            <v>2.6486885968467391</v>
          </cell>
          <cell r="BV124">
            <v>2.6486885968467391</v>
          </cell>
          <cell r="BW124">
            <v>2.6486885968467391</v>
          </cell>
          <cell r="BX124">
            <v>2.6486885968467391</v>
          </cell>
          <cell r="BY124">
            <v>2.6486885968467391</v>
          </cell>
          <cell r="CC124">
            <v>164.35910250000001</v>
          </cell>
          <cell r="CD124">
            <v>0</v>
          </cell>
          <cell r="CE124">
            <v>164.35910250000001</v>
          </cell>
          <cell r="CF124" t="str">
            <v xml:space="preserve">n.a. </v>
          </cell>
        </row>
        <row r="125">
          <cell r="F125" t="str">
            <v xml:space="preserve">Epsa </v>
          </cell>
          <cell r="L125">
            <v>312.3</v>
          </cell>
          <cell r="N125">
            <v>312.3</v>
          </cell>
          <cell r="O125">
            <v>0</v>
          </cell>
          <cell r="P125">
            <v>0.1</v>
          </cell>
          <cell r="Q125">
            <v>1.5</v>
          </cell>
          <cell r="R125">
            <v>1.7</v>
          </cell>
          <cell r="S125">
            <v>0</v>
          </cell>
          <cell r="T125">
            <v>531.70000000000005</v>
          </cell>
          <cell r="U125">
            <v>6.7278700999999996E-2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535.06727870099996</v>
          </cell>
          <cell r="AB125">
            <v>0.29019882057363749</v>
          </cell>
          <cell r="AC125" t="str">
            <v/>
          </cell>
          <cell r="AD125">
            <v>0.29019882057363749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535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0.1</v>
          </cell>
          <cell r="AR125">
            <v>1.5</v>
          </cell>
          <cell r="AS125">
            <v>1.7</v>
          </cell>
          <cell r="AT125">
            <v>0</v>
          </cell>
          <cell r="AU125">
            <v>531.70000000000005</v>
          </cell>
          <cell r="AV125">
            <v>-534.93272129900004</v>
          </cell>
          <cell r="AW125">
            <v>0</v>
          </cell>
          <cell r="AX125">
            <v>0</v>
          </cell>
          <cell r="AY125">
            <v>0.1</v>
          </cell>
          <cell r="AZ125">
            <v>1.6</v>
          </cell>
          <cell r="BA125">
            <v>3.3</v>
          </cell>
          <cell r="BB125">
            <v>3.3</v>
          </cell>
          <cell r="BC125">
            <v>535</v>
          </cell>
          <cell r="BD125">
            <v>535.06727870099996</v>
          </cell>
          <cell r="BE125">
            <v>535.06727870099996</v>
          </cell>
          <cell r="BF125">
            <v>535.06727870099996</v>
          </cell>
          <cell r="BG125">
            <v>535.06727870099996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535</v>
          </cell>
          <cell r="BN125">
            <v>535</v>
          </cell>
          <cell r="BO125">
            <v>535</v>
          </cell>
          <cell r="BP125">
            <v>535</v>
          </cell>
          <cell r="BQ125">
            <v>0.1</v>
          </cell>
          <cell r="BR125">
            <v>1.6</v>
          </cell>
          <cell r="BS125">
            <v>3.3</v>
          </cell>
          <cell r="BT125">
            <v>3.3</v>
          </cell>
          <cell r="BU125">
            <v>535</v>
          </cell>
          <cell r="BV125">
            <v>6.7278700999963803E-2</v>
          </cell>
          <cell r="BW125">
            <v>6.7278700999963803E-2</v>
          </cell>
          <cell r="BX125">
            <v>6.7278700999963803E-2</v>
          </cell>
          <cell r="BY125">
            <v>6.7278700999963803E-2</v>
          </cell>
          <cell r="CC125">
            <v>1.6</v>
          </cell>
          <cell r="CD125">
            <v>0</v>
          </cell>
          <cell r="CE125">
            <v>1.6</v>
          </cell>
          <cell r="CF125" t="str">
            <v xml:space="preserve">n.a. </v>
          </cell>
        </row>
        <row r="126">
          <cell r="AX126">
            <v>0</v>
          </cell>
          <cell r="BN126">
            <v>0</v>
          </cell>
          <cell r="BO126">
            <v>0</v>
          </cell>
        </row>
        <row r="127">
          <cell r="L127">
            <v>494.46593362474619</v>
          </cell>
          <cell r="M127">
            <v>-105</v>
          </cell>
          <cell r="N127">
            <v>389.46593362474619</v>
          </cell>
          <cell r="Q127">
            <v>565.83517064273622</v>
          </cell>
          <cell r="R127">
            <v>42.685130151915928</v>
          </cell>
          <cell r="S127">
            <v>121.74199531563303</v>
          </cell>
          <cell r="T127">
            <v>-716.07373198375967</v>
          </cell>
          <cell r="U127">
            <v>52.654882650232103</v>
          </cell>
          <cell r="V127">
            <v>-437.69818666688025</v>
          </cell>
          <cell r="W127">
            <v>746.83107923199123</v>
          </cell>
          <cell r="X127">
            <v>-565.43032128721893</v>
          </cell>
          <cell r="Y127">
            <v>459.90283069623837</v>
          </cell>
          <cell r="Z127">
            <v>1576.7389019964503</v>
          </cell>
          <cell r="AA127">
            <v>386.77268877276833</v>
          </cell>
          <cell r="AB127">
            <v>0.45947304115191756</v>
          </cell>
          <cell r="AC127">
            <v>-9.7569248031482342E-2</v>
          </cell>
          <cell r="AD127">
            <v>0.36190379312043525</v>
          </cell>
          <cell r="AE127">
            <v>508.70000000000005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-728.72774775733319</v>
          </cell>
          <cell r="AQ127">
            <v>-1240.387314217237</v>
          </cell>
          <cell r="AR127">
            <v>565.83517064273622</v>
          </cell>
          <cell r="AS127">
            <v>42.685130151915928</v>
          </cell>
          <cell r="AT127">
            <v>121.74199531563303</v>
          </cell>
          <cell r="AU127">
            <v>-716.07373198375967</v>
          </cell>
          <cell r="AV127">
            <v>52.654882650232103</v>
          </cell>
          <cell r="AW127">
            <v>-437.69818666688025</v>
          </cell>
          <cell r="AX127">
            <v>746.83107923199123</v>
          </cell>
          <cell r="AY127">
            <v>-1460.4150619745701</v>
          </cell>
          <cell r="AZ127">
            <v>-894.57989133183389</v>
          </cell>
          <cell r="BA127">
            <v>-851.89476117991796</v>
          </cell>
          <cell r="BB127">
            <v>-730.1527658642849</v>
          </cell>
          <cell r="BC127">
            <v>-1446.2264978480446</v>
          </cell>
          <cell r="BD127">
            <v>-1393.5716151978124</v>
          </cell>
          <cell r="BE127">
            <v>-1831.2698018646927</v>
          </cell>
          <cell r="BF127">
            <v>-1084.4387226327015</v>
          </cell>
          <cell r="BG127">
            <v>-1649.8690439199204</v>
          </cell>
          <cell r="BH127">
            <v>508.70000000000005</v>
          </cell>
          <cell r="BI127">
            <v>508.70000000000005</v>
          </cell>
          <cell r="BJ127">
            <v>508.70000000000005</v>
          </cell>
          <cell r="BK127">
            <v>508.70000000000005</v>
          </cell>
          <cell r="BL127">
            <v>508.70000000000005</v>
          </cell>
          <cell r="BM127">
            <v>508.70000000000005</v>
          </cell>
          <cell r="BN127">
            <v>508.70000000000005</v>
          </cell>
          <cell r="BO127">
            <v>508.70000000000005</v>
          </cell>
          <cell r="BP127">
            <v>508.70000000000005</v>
          </cell>
          <cell r="BQ127">
            <v>-1969.1150619745699</v>
          </cell>
          <cell r="BR127">
            <v>-1403.2798913318338</v>
          </cell>
          <cell r="BS127">
            <v>-1360.5947611799179</v>
          </cell>
          <cell r="BT127">
            <v>-1238.8527658642849</v>
          </cell>
          <cell r="BU127">
            <v>-1954.9264978480446</v>
          </cell>
          <cell r="BV127">
            <v>-1902.2716151978125</v>
          </cell>
          <cell r="BW127">
            <v>-2339.9698018646927</v>
          </cell>
          <cell r="BX127">
            <v>-1593.1387226327015</v>
          </cell>
          <cell r="BY127">
            <v>-2158.5690439199207</v>
          </cell>
          <cell r="BZ127">
            <v>133.48042187999999</v>
          </cell>
          <cell r="CA127">
            <v>-222.04193587760008</v>
          </cell>
          <cell r="CB127">
            <v>227.13897456100011</v>
          </cell>
          <cell r="CC127">
            <v>-894.57989133183389</v>
          </cell>
          <cell r="CD127">
            <v>138.57746056340005</v>
          </cell>
          <cell r="CE127">
            <v>-1033.1573518952339</v>
          </cell>
          <cell r="CF127">
            <v>-745.54501698532567</v>
          </cell>
        </row>
        <row r="128">
          <cell r="L128">
            <v>399.66593362474617</v>
          </cell>
          <cell r="M128">
            <v>0</v>
          </cell>
          <cell r="N128">
            <v>399.66593362474617</v>
          </cell>
          <cell r="Q128">
            <v>-30.112321813264227</v>
          </cell>
          <cell r="R128">
            <v>293.96046498791429</v>
          </cell>
          <cell r="S128">
            <v>131.99697951248331</v>
          </cell>
          <cell r="T128">
            <v>-429.1030702787582</v>
          </cell>
          <cell r="U128">
            <v>53.862612822234006</v>
          </cell>
          <cell r="V128">
            <v>222.47641698612006</v>
          </cell>
          <cell r="W128">
            <v>264.01452723499602</v>
          </cell>
          <cell r="X128">
            <v>46.525055275661792</v>
          </cell>
          <cell r="Y128">
            <v>54.253219819235881</v>
          </cell>
          <cell r="Z128">
            <v>578.56029855644999</v>
          </cell>
          <cell r="AA128">
            <v>603.55169489150296</v>
          </cell>
          <cell r="AB128">
            <v>0.3713819486434935</v>
          </cell>
          <cell r="AC128" t="str">
            <v/>
          </cell>
          <cell r="AD128">
            <v>0.3713819486434935</v>
          </cell>
          <cell r="AE128">
            <v>538.70000000000005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-305.24850433333336</v>
          </cell>
          <cell r="AQ128">
            <v>-816.33398387823672</v>
          </cell>
          <cell r="AR128">
            <v>-30.112321813264227</v>
          </cell>
          <cell r="AS128">
            <v>293.96046498791429</v>
          </cell>
          <cell r="AT128">
            <v>131.99697951248331</v>
          </cell>
          <cell r="AU128">
            <v>-429.1030702787582</v>
          </cell>
          <cell r="AV128">
            <v>53.862612822234006</v>
          </cell>
          <cell r="AW128">
            <v>222.47641698612006</v>
          </cell>
          <cell r="AX128">
            <v>264.01452723499602</v>
          </cell>
          <cell r="AY128">
            <v>-582.88248821157003</v>
          </cell>
          <cell r="AZ128">
            <v>-612.99481002483424</v>
          </cell>
          <cell r="BA128">
            <v>-319.03434503691994</v>
          </cell>
          <cell r="BB128">
            <v>-187.03736552443661</v>
          </cell>
          <cell r="BC128">
            <v>-616.1404358031948</v>
          </cell>
          <cell r="BD128">
            <v>-562.27782298096076</v>
          </cell>
          <cell r="BE128">
            <v>-339.80140599484071</v>
          </cell>
          <cell r="BF128">
            <v>-75.786878759844683</v>
          </cell>
          <cell r="BG128">
            <v>-29.261823484182912</v>
          </cell>
          <cell r="BH128">
            <v>538.70000000000005</v>
          </cell>
          <cell r="BI128">
            <v>538.70000000000005</v>
          </cell>
          <cell r="BJ128">
            <v>538.70000000000005</v>
          </cell>
          <cell r="BK128">
            <v>538.70000000000005</v>
          </cell>
          <cell r="BL128">
            <v>538.70000000000005</v>
          </cell>
          <cell r="BM128">
            <v>538.70000000000005</v>
          </cell>
          <cell r="BN128">
            <v>538.70000000000005</v>
          </cell>
          <cell r="BO128">
            <v>538.70000000000005</v>
          </cell>
          <cell r="BP128">
            <v>538.70000000000005</v>
          </cell>
          <cell r="BQ128">
            <v>-1121.5824882115699</v>
          </cell>
          <cell r="BR128">
            <v>-1151.6948100248342</v>
          </cell>
          <cell r="BS128">
            <v>-857.73434503691999</v>
          </cell>
          <cell r="BT128">
            <v>-725.73736552443665</v>
          </cell>
          <cell r="BU128">
            <v>-1154.8404358031949</v>
          </cell>
          <cell r="BV128">
            <v>-1100.9778229809608</v>
          </cell>
          <cell r="BW128">
            <v>-878.50140599484075</v>
          </cell>
          <cell r="BX128">
            <v>-614.48687875984479</v>
          </cell>
          <cell r="BY128">
            <v>-567.96182348418301</v>
          </cell>
          <cell r="BZ128">
            <v>47.340546880000005</v>
          </cell>
          <cell r="CA128">
            <v>-219.18651125660006</v>
          </cell>
          <cell r="CB128">
            <v>-71.816450059999909</v>
          </cell>
          <cell r="CC128">
            <v>-612.99481002483424</v>
          </cell>
          <cell r="CD128">
            <v>-243.66241443659993</v>
          </cell>
          <cell r="CE128">
            <v>-369.33239558823431</v>
          </cell>
          <cell r="CF128">
            <v>151.57544771203652</v>
          </cell>
        </row>
        <row r="129">
          <cell r="G129" t="str">
            <v>Utilización Portafolio Tesoreria</v>
          </cell>
          <cell r="L129">
            <v>620.90776154493005</v>
          </cell>
          <cell r="N129">
            <v>620.90776154493005</v>
          </cell>
          <cell r="O129">
            <v>141.83744633333336</v>
          </cell>
          <cell r="P129">
            <v>-816.33398387823672</v>
          </cell>
          <cell r="Q129">
            <v>-30.112321813264227</v>
          </cell>
          <cell r="R129">
            <v>293.96046498791429</v>
          </cell>
          <cell r="S129">
            <v>131.99697951248331</v>
          </cell>
          <cell r="T129">
            <v>106.67200472124185</v>
          </cell>
          <cell r="U129">
            <v>53.862612822234006</v>
          </cell>
          <cell r="V129">
            <v>222.47641698612006</v>
          </cell>
          <cell r="W129">
            <v>264.01452723499602</v>
          </cell>
          <cell r="X129">
            <v>46.525055275661792</v>
          </cell>
          <cell r="Y129">
            <v>41.436198461096744</v>
          </cell>
          <cell r="Z129">
            <v>250.53679855644995</v>
          </cell>
          <cell r="AA129">
            <v>706.87219920003042</v>
          </cell>
          <cell r="AB129">
            <v>0.57696669896047403</v>
          </cell>
          <cell r="AC129" t="str">
            <v/>
          </cell>
          <cell r="AD129">
            <v>0.57696669896047403</v>
          </cell>
          <cell r="AE129">
            <v>448.15828804700004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-306.32084171366671</v>
          </cell>
          <cell r="AQ129">
            <v>-816.33398387823672</v>
          </cell>
          <cell r="AR129">
            <v>-30.112321813264227</v>
          </cell>
          <cell r="AS129">
            <v>293.96046498791429</v>
          </cell>
          <cell r="AT129">
            <v>131.99697951248331</v>
          </cell>
          <cell r="AU129">
            <v>106.67200472124185</v>
          </cell>
          <cell r="AV129">
            <v>53.862612822234006</v>
          </cell>
          <cell r="AW129">
            <v>222.47641698612006</v>
          </cell>
          <cell r="AX129">
            <v>264.01452723499602</v>
          </cell>
          <cell r="AY129">
            <v>-674.49653754490339</v>
          </cell>
          <cell r="AZ129">
            <v>-704.60885935816759</v>
          </cell>
          <cell r="BA129">
            <v>-410.6483943702533</v>
          </cell>
          <cell r="BB129">
            <v>-278.65141485776996</v>
          </cell>
          <cell r="BC129">
            <v>-171.97941013652812</v>
          </cell>
          <cell r="BD129">
            <v>-118.1167973142941</v>
          </cell>
          <cell r="BE129">
            <v>104.35961967182595</v>
          </cell>
          <cell r="BF129">
            <v>368.37414690682198</v>
          </cell>
          <cell r="BG129">
            <v>414.89920218248375</v>
          </cell>
          <cell r="BH129">
            <v>448.15828804700004</v>
          </cell>
          <cell r="BI129">
            <v>448.15828804700004</v>
          </cell>
          <cell r="BJ129">
            <v>448.15828804700004</v>
          </cell>
          <cell r="BK129">
            <v>448.15828804700004</v>
          </cell>
          <cell r="BL129">
            <v>448.15828804700004</v>
          </cell>
          <cell r="BM129">
            <v>448.15828804700004</v>
          </cell>
          <cell r="BN129">
            <v>448.15828804700004</v>
          </cell>
          <cell r="BO129">
            <v>448.15828804700004</v>
          </cell>
          <cell r="BP129">
            <v>448.15828804700004</v>
          </cell>
          <cell r="BQ129">
            <v>-1122.6548255919033</v>
          </cell>
          <cell r="BR129">
            <v>-1152.7671474051676</v>
          </cell>
          <cell r="BS129">
            <v>-858.80668241725334</v>
          </cell>
          <cell r="BT129">
            <v>-726.80970290477001</v>
          </cell>
          <cell r="BU129">
            <v>-620.13769818352819</v>
          </cell>
          <cell r="BV129">
            <v>-566.27508536129415</v>
          </cell>
          <cell r="BW129">
            <v>-343.79866837517409</v>
          </cell>
          <cell r="BX129">
            <v>-79.784141140178065</v>
          </cell>
          <cell r="BY129">
            <v>-33.259085864516294</v>
          </cell>
          <cell r="BZ129">
            <v>-42.656453119999995</v>
          </cell>
          <cell r="CA129">
            <v>-219.18651125660006</v>
          </cell>
          <cell r="CB129">
            <v>-71.816450059999909</v>
          </cell>
          <cell r="CC129">
            <v>-704.60885935816759</v>
          </cell>
          <cell r="CD129">
            <v>-333.65941443659995</v>
          </cell>
          <cell r="CE129">
            <v>-370.94944492156765</v>
          </cell>
          <cell r="CF129">
            <v>111.17607622369468</v>
          </cell>
        </row>
        <row r="130">
          <cell r="G130" t="str">
            <v>Utilización Portafolio Larga Distancia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 t="str">
            <v/>
          </cell>
          <cell r="AC130" t="str">
            <v/>
          </cell>
          <cell r="AD130" t="str">
            <v/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CC130">
            <v>0</v>
          </cell>
          <cell r="CD130">
            <v>0</v>
          </cell>
          <cell r="CE130">
            <v>0</v>
          </cell>
          <cell r="CF130" t="str">
            <v xml:space="preserve">n.a. </v>
          </cell>
        </row>
        <row r="131">
          <cell r="G131" t="str">
            <v>Utilización Portafolio Telefonia Celular</v>
          </cell>
          <cell r="L131">
            <v>8.8901720798161357</v>
          </cell>
          <cell r="N131">
            <v>8.8901720798161357</v>
          </cell>
          <cell r="O131">
            <v>91.614049333333355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91.614049333333355</v>
          </cell>
          <cell r="AB131">
            <v>8.2610229018870458E-3</v>
          </cell>
          <cell r="AC131" t="str">
            <v/>
          </cell>
          <cell r="AD131">
            <v>8.2610229018870458E-3</v>
          </cell>
          <cell r="AE131">
            <v>90.541711952999989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1.0723373803333658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91.614049333333355</v>
          </cell>
          <cell r="AZ131">
            <v>91.614049333333355</v>
          </cell>
          <cell r="BA131">
            <v>91.614049333333355</v>
          </cell>
          <cell r="BB131">
            <v>91.614049333333355</v>
          </cell>
          <cell r="BC131">
            <v>91.614049333333355</v>
          </cell>
          <cell r="BD131">
            <v>91.614049333333355</v>
          </cell>
          <cell r="BE131">
            <v>91.614049333333355</v>
          </cell>
          <cell r="BF131">
            <v>91.614049333333355</v>
          </cell>
          <cell r="BG131">
            <v>91.614049333333355</v>
          </cell>
          <cell r="BH131">
            <v>90.541711952999989</v>
          </cell>
          <cell r="BI131">
            <v>90.541711952999989</v>
          </cell>
          <cell r="BJ131">
            <v>90.541711952999989</v>
          </cell>
          <cell r="BK131">
            <v>90.541711952999989</v>
          </cell>
          <cell r="BL131">
            <v>90.541711952999989</v>
          </cell>
          <cell r="BM131">
            <v>90.541711952999989</v>
          </cell>
          <cell r="BN131">
            <v>90.541711952999989</v>
          </cell>
          <cell r="BO131">
            <v>90.541711952999989</v>
          </cell>
          <cell r="BP131">
            <v>90.541711952999989</v>
          </cell>
          <cell r="BQ131">
            <v>1.0723373803333658</v>
          </cell>
          <cell r="BR131">
            <v>1.0723373803333658</v>
          </cell>
          <cell r="BS131">
            <v>1.0723373803333658</v>
          </cell>
          <cell r="BT131">
            <v>1.0723373803333658</v>
          </cell>
          <cell r="BU131">
            <v>1.0723373803333658</v>
          </cell>
          <cell r="BV131">
            <v>1.0723373803333658</v>
          </cell>
          <cell r="BW131">
            <v>1.0723373803333658</v>
          </cell>
          <cell r="BX131">
            <v>1.0723373803333658</v>
          </cell>
          <cell r="BY131">
            <v>1.0723373803333658</v>
          </cell>
          <cell r="BZ131">
            <v>89.997</v>
          </cell>
          <cell r="CA131">
            <v>0</v>
          </cell>
          <cell r="CB131">
            <v>0</v>
          </cell>
          <cell r="CC131">
            <v>91.614049333333355</v>
          </cell>
          <cell r="CD131">
            <v>89.997</v>
          </cell>
          <cell r="CE131">
            <v>1.6170493333333553</v>
          </cell>
          <cell r="CF131">
            <v>1.7967813741939898</v>
          </cell>
        </row>
        <row r="132">
          <cell r="G132" t="str">
            <v>Utilización Portafolio EPSA</v>
          </cell>
          <cell r="L132">
            <v>-312.3</v>
          </cell>
          <cell r="N132">
            <v>-312.3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-535.77507500000002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12.817021358139133</v>
          </cell>
          <cell r="Z132">
            <v>328.02350000000001</v>
          </cell>
          <cell r="AA132">
            <v>-194.93455364186082</v>
          </cell>
          <cell r="AB132">
            <v>-0.29019882057363749</v>
          </cell>
          <cell r="AC132" t="str">
            <v/>
          </cell>
          <cell r="AD132">
            <v>-0.29019882057363749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-535.77507500000002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-535.77507500000002</v>
          </cell>
          <cell r="BD132">
            <v>-535.77507500000002</v>
          </cell>
          <cell r="BE132">
            <v>-535.77507500000002</v>
          </cell>
          <cell r="BF132">
            <v>-535.77507500000002</v>
          </cell>
          <cell r="BG132">
            <v>-535.77507500000002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-535.77507500000002</v>
          </cell>
          <cell r="BV132">
            <v>-535.77507500000002</v>
          </cell>
          <cell r="BW132">
            <v>-535.77507500000002</v>
          </cell>
          <cell r="BX132">
            <v>-535.77507500000002</v>
          </cell>
          <cell r="BY132">
            <v>-535.77507500000002</v>
          </cell>
          <cell r="CC132">
            <v>0</v>
          </cell>
          <cell r="CD132">
            <v>0</v>
          </cell>
          <cell r="CE132">
            <v>0</v>
          </cell>
          <cell r="CF132" t="str">
            <v xml:space="preserve">n.a. </v>
          </cell>
        </row>
        <row r="133">
          <cell r="L133">
            <v>94.8</v>
          </cell>
          <cell r="M133">
            <v>-105</v>
          </cell>
          <cell r="N133">
            <v>-10.200000000000003</v>
          </cell>
          <cell r="Q133">
            <v>595.94749245600042</v>
          </cell>
          <cell r="R133">
            <v>-251.27533483599836</v>
          </cell>
          <cell r="S133">
            <v>-10.254984196850273</v>
          </cell>
          <cell r="T133">
            <v>-286.97066170500148</v>
          </cell>
          <cell r="U133">
            <v>-1.2077301720019022</v>
          </cell>
          <cell r="V133">
            <v>-660.1746036530003</v>
          </cell>
          <cell r="W133">
            <v>482.81655199699526</v>
          </cell>
          <cell r="X133">
            <v>-611.9553765628807</v>
          </cell>
          <cell r="Y133">
            <v>405.64961087700249</v>
          </cell>
          <cell r="Z133">
            <v>998.17860344000019</v>
          </cell>
          <cell r="AA133">
            <v>-216.77900611873474</v>
          </cell>
          <cell r="AB133">
            <v>8.8091092508424063E-2</v>
          </cell>
          <cell r="AC133">
            <v>-9.7569248031482342E-2</v>
          </cell>
          <cell r="AD133">
            <v>-9.4781555230582879E-3</v>
          </cell>
          <cell r="AE133">
            <v>-30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-423.47924342399983</v>
          </cell>
          <cell r="AQ133">
            <v>-424.05333033900024</v>
          </cell>
          <cell r="AR133">
            <v>595.94749245600042</v>
          </cell>
          <cell r="AS133">
            <v>-251.27533483599836</v>
          </cell>
          <cell r="AT133">
            <v>-10.254984196850273</v>
          </cell>
          <cell r="AU133">
            <v>-286.97066170500148</v>
          </cell>
          <cell r="AV133">
            <v>-1.2077301720019022</v>
          </cell>
          <cell r="AW133">
            <v>-660.1746036530003</v>
          </cell>
          <cell r="AX133">
            <v>482.81655199699526</v>
          </cell>
          <cell r="AY133">
            <v>-877.53257376300007</v>
          </cell>
          <cell r="AZ133">
            <v>-281.58508130699965</v>
          </cell>
          <cell r="BA133">
            <v>-532.86041614299802</v>
          </cell>
          <cell r="BB133">
            <v>-543.11540033984829</v>
          </cell>
          <cell r="BC133">
            <v>-830.08606204484977</v>
          </cell>
          <cell r="BD133">
            <v>-831.29379221685167</v>
          </cell>
          <cell r="BE133">
            <v>-1491.468395869852</v>
          </cell>
          <cell r="BF133">
            <v>-1008.6518438728567</v>
          </cell>
          <cell r="BG133">
            <v>-1620.6072204357374</v>
          </cell>
          <cell r="BH133">
            <v>-30</v>
          </cell>
          <cell r="BI133">
            <v>-30</v>
          </cell>
          <cell r="BJ133">
            <v>-30</v>
          </cell>
          <cell r="BK133">
            <v>-30</v>
          </cell>
          <cell r="BL133">
            <v>-30</v>
          </cell>
          <cell r="BM133">
            <v>-30</v>
          </cell>
          <cell r="BN133">
            <v>-30</v>
          </cell>
          <cell r="BO133">
            <v>-30</v>
          </cell>
          <cell r="BP133">
            <v>-30</v>
          </cell>
          <cell r="BQ133">
            <v>-847.53257376300007</v>
          </cell>
          <cell r="BR133">
            <v>-251.58508130699965</v>
          </cell>
          <cell r="BS133">
            <v>-502.86041614299802</v>
          </cell>
          <cell r="BT133">
            <v>-513.11540033984829</v>
          </cell>
          <cell r="BU133">
            <v>-800.08606204484977</v>
          </cell>
          <cell r="BV133">
            <v>-801.29379221685167</v>
          </cell>
          <cell r="BW133">
            <v>-1461.468395869852</v>
          </cell>
          <cell r="BX133">
            <v>-978.65184387285672</v>
          </cell>
          <cell r="BY133">
            <v>-1590.6072204357374</v>
          </cell>
          <cell r="BZ133">
            <v>86.139874999999989</v>
          </cell>
          <cell r="CA133">
            <v>-2.8554246210000165</v>
          </cell>
          <cell r="CB133">
            <v>298.95542462100002</v>
          </cell>
          <cell r="CC133">
            <v>-281.58508130699965</v>
          </cell>
          <cell r="CD133">
            <v>382.23987499999998</v>
          </cell>
          <cell r="CE133">
            <v>-663.82495630699964</v>
          </cell>
          <cell r="CF133">
            <v>-173.66711317258557</v>
          </cell>
        </row>
        <row r="134">
          <cell r="G134" t="str">
            <v>Utilización Portafolio Tesoreria</v>
          </cell>
          <cell r="L134">
            <v>37</v>
          </cell>
          <cell r="N134">
            <v>37</v>
          </cell>
          <cell r="O134">
            <v>-423.47924342399983</v>
          </cell>
          <cell r="P134">
            <v>-424.05333033900024</v>
          </cell>
          <cell r="Q134">
            <v>595.94749245600042</v>
          </cell>
          <cell r="R134">
            <v>-251.27533483599836</v>
          </cell>
          <cell r="S134">
            <v>-10.254984196850273</v>
          </cell>
          <cell r="T134">
            <v>-286.97066170500148</v>
          </cell>
          <cell r="U134">
            <v>-1.2077301720019022</v>
          </cell>
          <cell r="V134">
            <v>-660.1746036530003</v>
          </cell>
          <cell r="W134">
            <v>482.81655199699526</v>
          </cell>
          <cell r="X134">
            <v>-611.9553765628807</v>
          </cell>
          <cell r="Y134">
            <v>405.64961087700249</v>
          </cell>
          <cell r="Z134">
            <v>998.17860344000019</v>
          </cell>
          <cell r="AA134">
            <v>-186.77900611873474</v>
          </cell>
          <cell r="AB134">
            <v>3.4381544544427114E-2</v>
          </cell>
          <cell r="AC134" t="str">
            <v/>
          </cell>
          <cell r="AD134">
            <v>3.4381544544427114E-2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-423.47924342399983</v>
          </cell>
          <cell r="AQ134">
            <v>-424.05333033900024</v>
          </cell>
          <cell r="AR134">
            <v>595.94749245600042</v>
          </cell>
          <cell r="AS134">
            <v>-251.27533483599836</v>
          </cell>
          <cell r="AT134">
            <v>-10.254984196850273</v>
          </cell>
          <cell r="AU134">
            <v>-286.97066170500148</v>
          </cell>
          <cell r="AV134">
            <v>-1.2077301720019022</v>
          </cell>
          <cell r="AW134">
            <v>-660.1746036530003</v>
          </cell>
          <cell r="AX134">
            <v>482.81655199699526</v>
          </cell>
          <cell r="AY134">
            <v>-847.53257376300007</v>
          </cell>
          <cell r="AZ134">
            <v>-251.58508130699965</v>
          </cell>
          <cell r="BA134">
            <v>-502.86041614299802</v>
          </cell>
          <cell r="BB134">
            <v>-513.11540033984829</v>
          </cell>
          <cell r="BC134">
            <v>-800.08606204484977</v>
          </cell>
          <cell r="BD134">
            <v>-801.29379221685167</v>
          </cell>
          <cell r="BE134">
            <v>-1461.468395869852</v>
          </cell>
          <cell r="BF134">
            <v>-978.65184387285672</v>
          </cell>
          <cell r="BG134">
            <v>-1590.6072204357374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-847.53257376300007</v>
          </cell>
          <cell r="BR134">
            <v>-251.58508130699965</v>
          </cell>
          <cell r="BS134">
            <v>-502.86041614299802</v>
          </cell>
          <cell r="BT134">
            <v>-513.11540033984829</v>
          </cell>
          <cell r="BU134">
            <v>-800.08606204484977</v>
          </cell>
          <cell r="BV134">
            <v>-801.29379221685167</v>
          </cell>
          <cell r="BW134">
            <v>-1461.468395869852</v>
          </cell>
          <cell r="BX134">
            <v>-978.65184387285672</v>
          </cell>
          <cell r="BY134">
            <v>-1590.6072204357374</v>
          </cell>
          <cell r="BZ134">
            <v>86.139874999999989</v>
          </cell>
          <cell r="CA134">
            <v>-2.8554246210000165</v>
          </cell>
          <cell r="CB134">
            <v>298.95542462100002</v>
          </cell>
          <cell r="CC134">
            <v>-251.58508130699965</v>
          </cell>
          <cell r="CD134">
            <v>382.23987499999998</v>
          </cell>
          <cell r="CE134">
            <v>-633.82495630699964</v>
          </cell>
          <cell r="CF134">
            <v>-165.81863844189456</v>
          </cell>
          <cell r="CK134">
            <v>100</v>
          </cell>
          <cell r="CL134">
            <v>-100</v>
          </cell>
          <cell r="CM134">
            <v>-200</v>
          </cell>
        </row>
        <row r="135">
          <cell r="G135" t="str">
            <v>Utilización Cartera FSA</v>
          </cell>
          <cell r="M135">
            <v>-105</v>
          </cell>
          <cell r="N135">
            <v>-105</v>
          </cell>
          <cell r="O135">
            <v>-30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-30</v>
          </cell>
          <cell r="AB135" t="str">
            <v/>
          </cell>
          <cell r="AC135">
            <v>-9.7569248031482342E-2</v>
          </cell>
          <cell r="AD135">
            <v>-9.7569248031482342E-2</v>
          </cell>
          <cell r="AE135">
            <v>-30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-30</v>
          </cell>
          <cell r="AZ135">
            <v>-30</v>
          </cell>
          <cell r="BA135">
            <v>-30</v>
          </cell>
          <cell r="BB135">
            <v>-30</v>
          </cell>
          <cell r="BC135">
            <v>-30</v>
          </cell>
          <cell r="BD135">
            <v>-30</v>
          </cell>
          <cell r="BE135">
            <v>-30</v>
          </cell>
          <cell r="BF135">
            <v>-30</v>
          </cell>
          <cell r="BG135">
            <v>-30</v>
          </cell>
          <cell r="BH135">
            <v>-30</v>
          </cell>
          <cell r="BI135">
            <v>-30</v>
          </cell>
          <cell r="BJ135">
            <v>-30</v>
          </cell>
          <cell r="BK135">
            <v>-30</v>
          </cell>
          <cell r="BL135">
            <v>-30</v>
          </cell>
          <cell r="BM135">
            <v>-30</v>
          </cell>
          <cell r="BN135">
            <v>-30</v>
          </cell>
          <cell r="BO135">
            <v>-30</v>
          </cell>
          <cell r="BP135">
            <v>-30</v>
          </cell>
          <cell r="BR135">
            <v>0</v>
          </cell>
          <cell r="BW135">
            <v>0</v>
          </cell>
          <cell r="BX135">
            <v>0</v>
          </cell>
          <cell r="BY135">
            <v>0</v>
          </cell>
          <cell r="CC135">
            <v>-30</v>
          </cell>
          <cell r="CD135">
            <v>0</v>
          </cell>
          <cell r="CE135">
            <v>-30</v>
          </cell>
          <cell r="CF135" t="str">
            <v xml:space="preserve">n.a. </v>
          </cell>
        </row>
        <row r="136">
          <cell r="Q136">
            <v>113.60904076154917</v>
          </cell>
          <cell r="R136">
            <v>-30.31941150553935</v>
          </cell>
          <cell r="S136">
            <v>47.558428417285803</v>
          </cell>
          <cell r="T136">
            <v>-21.640834195668504</v>
          </cell>
          <cell r="U136">
            <v>2.8244104159981589</v>
          </cell>
          <cell r="V136">
            <v>-57.23175594150689</v>
          </cell>
          <cell r="W136">
            <v>31.669447855394424</v>
          </cell>
          <cell r="X136">
            <v>5.1598940377396048</v>
          </cell>
          <cell r="Y136">
            <v>-29.310037596407653</v>
          </cell>
          <cell r="Z136">
            <v>-961.60703299351542</v>
          </cell>
          <cell r="AA136">
            <v>-1106.553734344036</v>
          </cell>
          <cell r="AE136">
            <v>-210.15052579043538</v>
          </cell>
          <cell r="AF136">
            <v>-1151.2558269251037</v>
          </cell>
          <cell r="AG136">
            <v>1039.6382495434837</v>
          </cell>
          <cell r="AH136">
            <v>-61.374269149178588</v>
          </cell>
          <cell r="AI136">
            <v>451.23160132242594</v>
          </cell>
          <cell r="AJ136">
            <v>-273.17633927222118</v>
          </cell>
          <cell r="AK136">
            <v>-309.61031192671675</v>
          </cell>
          <cell r="AL136">
            <v>44.178295141698243</v>
          </cell>
          <cell r="AM136">
            <v>771.34997909165463</v>
          </cell>
          <cell r="AN136">
            <v>-209.11460288629979</v>
          </cell>
          <cell r="AO136">
            <v>216.59155491452424</v>
          </cell>
          <cell r="AP136">
            <v>115.52501771650657</v>
          </cell>
          <cell r="AQ136">
            <v>1038.6154513996673</v>
          </cell>
          <cell r="AR136">
            <v>-926.02920878193447</v>
          </cell>
          <cell r="AS136">
            <v>31.054857643639238</v>
          </cell>
          <cell r="AT136">
            <v>-403.67317290514012</v>
          </cell>
          <cell r="AU136">
            <v>251.53550507655268</v>
          </cell>
          <cell r="AV136">
            <v>312.43472234271491</v>
          </cell>
          <cell r="AW136">
            <v>-101.41005108320513</v>
          </cell>
          <cell r="AX136">
            <v>-739.68053123626021</v>
          </cell>
          <cell r="AZ136">
            <v>-93.656842837816058</v>
          </cell>
          <cell r="BA136">
            <v>-123.97625434335541</v>
          </cell>
          <cell r="BB136">
            <v>-76.417825926069611</v>
          </cell>
          <cell r="BC136">
            <v>-98.058660121738114</v>
          </cell>
          <cell r="BD136">
            <v>-95.234249705739956</v>
          </cell>
          <cell r="BE136">
            <v>-152.46600564724685</v>
          </cell>
          <cell r="BF136">
            <v>-120.79655779185242</v>
          </cell>
          <cell r="BG136">
            <v>-115.63666375411282</v>
          </cell>
          <cell r="BI136">
            <v>-321.76810317205536</v>
          </cell>
          <cell r="BJ136">
            <v>-383.14237232123395</v>
          </cell>
          <cell r="BK136">
            <v>68.089229001191995</v>
          </cell>
          <cell r="BL136">
            <v>-205.08711027102919</v>
          </cell>
          <cell r="BM136">
            <v>-514.69742219774594</v>
          </cell>
          <cell r="BN136">
            <v>-470.51912705604769</v>
          </cell>
          <cell r="BO136">
            <v>300.83085203560694</v>
          </cell>
          <cell r="BP136">
            <v>91.716249149307146</v>
          </cell>
          <cell r="BR136">
            <v>228.11126033423932</v>
          </cell>
          <cell r="BS136">
            <v>259.16611797787857</v>
          </cell>
          <cell r="BT136">
            <v>-144.50705492726161</v>
          </cell>
          <cell r="BU136">
            <v>107.02845014929107</v>
          </cell>
          <cell r="BV136">
            <v>419.46317249200598</v>
          </cell>
          <cell r="BW136">
            <v>318.05312140880085</v>
          </cell>
          <cell r="BX136">
            <v>-421.62740982745936</v>
          </cell>
          <cell r="BY136">
            <v>-207.35291290341996</v>
          </cell>
        </row>
        <row r="138">
          <cell r="L138" t="e">
            <v>#REF!</v>
          </cell>
          <cell r="M138" t="e">
            <v>#REF!</v>
          </cell>
          <cell r="N138" t="e">
            <v>#REF!</v>
          </cell>
          <cell r="Q138">
            <v>-0.79000766994919547</v>
          </cell>
          <cell r="R138">
            <v>-0.43049320683379838</v>
          </cell>
          <cell r="S138">
            <v>-0.48403066273858475</v>
          </cell>
          <cell r="T138">
            <v>-3.8852950773584048E-2</v>
          </cell>
          <cell r="U138">
            <v>-0.3206496208671315</v>
          </cell>
          <cell r="V138">
            <v>9.562612705269638E-2</v>
          </cell>
          <cell r="W138">
            <v>-0.65205444179038829</v>
          </cell>
          <cell r="X138">
            <v>-5.8027305690301609E-2</v>
          </cell>
          <cell r="Y138">
            <v>-0.48998102346839589</v>
          </cell>
          <cell r="Z138">
            <v>-0.56185284450601147</v>
          </cell>
          <cell r="AA138">
            <v>-4.2729845599122473</v>
          </cell>
          <cell r="AE138">
            <v>-0.53521054154452552</v>
          </cell>
          <cell r="AF138">
            <v>2.7754264239313552E-2</v>
          </cell>
          <cell r="AG138">
            <v>-1.1456093074019198</v>
          </cell>
          <cell r="AH138">
            <v>-0.35615567751754668</v>
          </cell>
          <cell r="AI138">
            <v>-0.52217327172586681</v>
          </cell>
          <cell r="AJ138">
            <v>-9.847940856806757E-2</v>
          </cell>
          <cell r="AK138">
            <v>-0.34687602043023491</v>
          </cell>
          <cell r="AL138">
            <v>-1.9635869476435593E-2</v>
          </cell>
          <cell r="AM138">
            <v>-0.67223226203119335</v>
          </cell>
          <cell r="AN138">
            <v>-8.2522905259526158E-2</v>
          </cell>
          <cell r="AO138">
            <v>-0.51089136392136736</v>
          </cell>
          <cell r="AP138">
            <v>2.5497384360563369E-2</v>
          </cell>
          <cell r="AQ138">
            <v>-6.0702067402903279E-2</v>
          </cell>
          <cell r="AR138">
            <v>0.35560163745272433</v>
          </cell>
          <cell r="AS138">
            <v>-7.4337529316251705E-2</v>
          </cell>
          <cell r="AT138">
            <v>3.8142608987282056E-2</v>
          </cell>
          <cell r="AU138">
            <v>5.9626457794483521E-2</v>
          </cell>
          <cell r="AV138">
            <v>-2.6226399563103409E-2</v>
          </cell>
          <cell r="AW138">
            <v>-0.11526199652913197</v>
          </cell>
          <cell r="AX138">
            <v>2.0177820240805056E-2</v>
          </cell>
          <cell r="AY138">
            <v>-0.55180097298288122</v>
          </cell>
          <cell r="AZ138">
            <v>-1.3492105135737171</v>
          </cell>
          <cell r="BA138">
            <v>-1.7829788804630282</v>
          </cell>
          <cell r="BB138">
            <v>-2.2703017157357848</v>
          </cell>
          <cell r="BC138">
            <v>-2.3135609162143322</v>
          </cell>
          <cell r="BD138">
            <v>-2.6367398101647255</v>
          </cell>
          <cell r="BE138">
            <v>-2.5440057309838138</v>
          </cell>
          <cell r="BF138">
            <v>-3.2038829918709091</v>
          </cell>
          <cell r="BG138">
            <v>-3.2619102975612089</v>
          </cell>
          <cell r="BH138">
            <v>-0.56135062059688057</v>
          </cell>
          <cell r="BI138">
            <v>-1.6530655847071318</v>
          </cell>
          <cell r="BJ138">
            <v>-2.0092212622246777</v>
          </cell>
          <cell r="BK138">
            <v>-2.5313945339505444</v>
          </cell>
          <cell r="BL138">
            <v>-2.629873942518612</v>
          </cell>
          <cell r="BM138">
            <v>-2.9767499629488472</v>
          </cell>
          <cell r="BN138">
            <v>-2.9963858324252834</v>
          </cell>
          <cell r="BO138">
            <v>-3.6686180944564768</v>
          </cell>
          <cell r="BP138">
            <v>-3.7511409997160028</v>
          </cell>
          <cell r="BQ138">
            <v>9.5496476139996216E-3</v>
          </cell>
          <cell r="BR138">
            <v>0.30385507113341426</v>
          </cell>
          <cell r="BS138">
            <v>0.2262423817616501</v>
          </cell>
          <cell r="BT138">
            <v>0.26109281821475877</v>
          </cell>
          <cell r="BU138">
            <v>0.31631302630427965</v>
          </cell>
          <cell r="BV138">
            <v>0.34001015278412228</v>
          </cell>
          <cell r="BW138">
            <v>0.45238010144146967</v>
          </cell>
          <cell r="BX138">
            <v>0.46473510258556772</v>
          </cell>
          <cell r="BY138">
            <v>0.48923070215479392</v>
          </cell>
          <cell r="BZ138">
            <v>-0.39553762640049328</v>
          </cell>
          <cell r="CA138">
            <v>-4.0176828879510539E-2</v>
          </cell>
          <cell r="CB138">
            <v>-0.71847181882567046</v>
          </cell>
          <cell r="CC138">
            <v>-1.3492105135737171</v>
          </cell>
          <cell r="CD138">
            <v>-1.1541862741056743</v>
          </cell>
          <cell r="CE138">
            <v>-0.19502423946804281</v>
          </cell>
        </row>
        <row r="139">
          <cell r="L139" t="e">
            <v>#REF!</v>
          </cell>
          <cell r="M139" t="e">
            <v>#REF!</v>
          </cell>
          <cell r="N139" t="e">
            <v>#REF!</v>
          </cell>
          <cell r="Q139">
            <v>-0.78861382354874565</v>
          </cell>
          <cell r="R139">
            <v>-0.428913514246622</v>
          </cell>
          <cell r="S139">
            <v>-0.48403066273858475</v>
          </cell>
          <cell r="T139">
            <v>0.45521913663916991</v>
          </cell>
          <cell r="U139">
            <v>-0.32058710341698765</v>
          </cell>
          <cell r="V139">
            <v>9.562612705269638E-2</v>
          </cell>
          <cell r="W139">
            <v>-0.65205444179038829</v>
          </cell>
          <cell r="X139">
            <v>-5.8027305690301609E-2</v>
          </cell>
          <cell r="Y139">
            <v>-0.48998102346839589</v>
          </cell>
          <cell r="Z139">
            <v>-0.56185284450601147</v>
          </cell>
          <cell r="AA139">
            <v>-3.623055930701176</v>
          </cell>
          <cell r="AE139">
            <v>-0.53521054154452552</v>
          </cell>
          <cell r="AF139">
            <v>0.17802058312874625</v>
          </cell>
          <cell r="AG139">
            <v>-1.1456093074019198</v>
          </cell>
          <cell r="AH139">
            <v>-0.35615567751754668</v>
          </cell>
          <cell r="AI139">
            <v>-0.52217327172586681</v>
          </cell>
          <cell r="AJ139">
            <v>-9.847940856806757E-2</v>
          </cell>
          <cell r="AK139">
            <v>0.15026252906350845</v>
          </cell>
          <cell r="AL139">
            <v>-1.9635869476435593E-2</v>
          </cell>
          <cell r="AM139">
            <v>-0.67223226203119335</v>
          </cell>
          <cell r="AN139">
            <v>-8.2522905259526158E-2</v>
          </cell>
          <cell r="AO139">
            <v>-0.51089136392136736</v>
          </cell>
          <cell r="AP139">
            <v>2.5497384360563369E-2</v>
          </cell>
          <cell r="AQ139">
            <v>-5.8147900931788565E-2</v>
          </cell>
          <cell r="AR139">
            <v>0.35699548385317414</v>
          </cell>
          <cell r="AS139">
            <v>-7.275783672907532E-2</v>
          </cell>
          <cell r="AT139">
            <v>3.8142608987282056E-2</v>
          </cell>
          <cell r="AU139">
            <v>0.55369854520723749</v>
          </cell>
          <cell r="AV139">
            <v>0.47084963248049611</v>
          </cell>
          <cell r="AW139">
            <v>-0.11526199652913197</v>
          </cell>
          <cell r="AX139">
            <v>2.0177820240805056E-2</v>
          </cell>
          <cell r="AY139">
            <v>-0.39898048762233385</v>
          </cell>
          <cell r="AZ139">
            <v>-1.1949961818127197</v>
          </cell>
          <cell r="BA139">
            <v>-1.6271848561148543</v>
          </cell>
          <cell r="BB139">
            <v>-2.1145076913876113</v>
          </cell>
          <cell r="BC139">
            <v>-1.6636948044534048</v>
          </cell>
          <cell r="BD139">
            <v>-1.9868111809536542</v>
          </cell>
          <cell r="BE139">
            <v>-1.8940771017727429</v>
          </cell>
          <cell r="BF139">
            <v>-2.5539543626598382</v>
          </cell>
          <cell r="BG139">
            <v>-2.6119816683501371</v>
          </cell>
          <cell r="BH139">
            <v>-0.41108430170744792</v>
          </cell>
          <cell r="BI139">
            <v>-1.5027992658176992</v>
          </cell>
          <cell r="BJ139">
            <v>-1.8589549433352448</v>
          </cell>
          <cell r="BK139">
            <v>-2.3811282150611115</v>
          </cell>
          <cell r="BL139">
            <v>-2.4796076236291791</v>
          </cell>
          <cell r="BM139">
            <v>-2.3293450945656708</v>
          </cell>
          <cell r="BN139">
            <v>-2.3489809640421075</v>
          </cell>
          <cell r="BO139">
            <v>-3.0212132260733009</v>
          </cell>
          <cell r="BP139">
            <v>-3.1037361313328269</v>
          </cell>
          <cell r="BQ139">
            <v>1.2103814085114352E-2</v>
          </cell>
          <cell r="BR139">
            <v>0.30780308400497874</v>
          </cell>
          <cell r="BS139">
            <v>0.23177008722039097</v>
          </cell>
          <cell r="BT139">
            <v>0.26662052367349964</v>
          </cell>
          <cell r="BU139">
            <v>0.81591281917577452</v>
          </cell>
          <cell r="BV139">
            <v>0.34253391361201752</v>
          </cell>
          <cell r="BW139">
            <v>0.45490386226936463</v>
          </cell>
          <cell r="BX139">
            <v>0.46725886341346268</v>
          </cell>
          <cell r="BY139">
            <v>0.49175446298268977</v>
          </cell>
          <cell r="BZ139">
            <v>-0.39553762640049328</v>
          </cell>
          <cell r="CA139">
            <v>-4.0176828879510539E-2</v>
          </cell>
          <cell r="CB139">
            <v>-0.71847181882567046</v>
          </cell>
          <cell r="CC139">
            <v>-1.1949961818127197</v>
          </cell>
          <cell r="CD139">
            <v>-1.1541862741056743</v>
          </cell>
          <cell r="CE139">
            <v>-4.0809907707045401E-2</v>
          </cell>
        </row>
        <row r="140"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N141">
            <v>35781.130642476855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L142" t="e">
            <v>#REF!</v>
          </cell>
          <cell r="M142" t="e">
            <v>#REF!</v>
          </cell>
          <cell r="N142" t="e">
            <v>#REF!</v>
          </cell>
          <cell r="Q142">
            <v>76.535133318163403</v>
          </cell>
          <cell r="R142">
            <v>97.942742984624218</v>
          </cell>
          <cell r="S142">
            <v>53.422788509173181</v>
          </cell>
          <cell r="T142">
            <v>71.912813169509292</v>
          </cell>
          <cell r="U142">
            <v>70.55560521390862</v>
          </cell>
          <cell r="V142">
            <v>127.1873279736335</v>
          </cell>
          <cell r="W142">
            <v>94.59926169735175</v>
          </cell>
          <cell r="X142">
            <v>47.588840544149178</v>
          </cell>
          <cell r="Y142">
            <v>82.058772178296437</v>
          </cell>
          <cell r="Z142">
            <v>961.60703299351542</v>
          </cell>
          <cell r="AA142">
            <v>1106.5537343440355</v>
          </cell>
          <cell r="AE142">
            <v>253.7</v>
          </cell>
          <cell r="AF142">
            <v>1258.9000000000001</v>
          </cell>
          <cell r="AG142">
            <v>307.5</v>
          </cell>
          <cell r="AH142">
            <v>628.6</v>
          </cell>
          <cell r="AI142">
            <v>373.7</v>
          </cell>
          <cell r="AJ142">
            <v>374.7</v>
          </cell>
          <cell r="AP142">
            <v>-16.309425259404492</v>
          </cell>
          <cell r="AR142">
            <v>-230.96486668183661</v>
          </cell>
          <cell r="AS142">
            <v>-530.65725701537576</v>
          </cell>
          <cell r="AT142">
            <v>-320.2772114908268</v>
          </cell>
          <cell r="AY142">
            <v>197.42977902674491</v>
          </cell>
          <cell r="AZ142">
            <v>75.855150407826528</v>
          </cell>
          <cell r="BA142">
            <v>102.64996976197506</v>
          </cell>
          <cell r="BB142">
            <v>51.548641065530546</v>
          </cell>
          <cell r="BH142">
            <v>1303.4074836067064</v>
          </cell>
          <cell r="BI142">
            <v>321.76810317205559</v>
          </cell>
          <cell r="BJ142">
            <v>383.14237232123514</v>
          </cell>
          <cell r="BK142">
            <v>-68.089229001190233</v>
          </cell>
          <cell r="BZ142" t="e">
            <v>#REF!</v>
          </cell>
          <cell r="CA142" t="e">
            <v>#REF!</v>
          </cell>
          <cell r="CB142" t="e">
            <v>#REF!</v>
          </cell>
          <cell r="CC142">
            <v>75.855150407826528</v>
          </cell>
          <cell r="CD142" t="e">
            <v>#REF!</v>
          </cell>
        </row>
        <row r="143">
          <cell r="L143">
            <v>82.168000000000006</v>
          </cell>
          <cell r="N143">
            <v>82.168000000000006</v>
          </cell>
          <cell r="Q143">
            <v>152.01283043028573</v>
          </cell>
          <cell r="R143">
            <v>34.773126812437603</v>
          </cell>
          <cell r="S143">
            <v>66.4884524018901</v>
          </cell>
          <cell r="T143">
            <v>19.435201437592379</v>
          </cell>
          <cell r="U143">
            <v>33.044557190524358</v>
          </cell>
          <cell r="V143">
            <v>41.019891418236647</v>
          </cell>
          <cell r="W143">
            <v>42.606146909500019</v>
          </cell>
          <cell r="X143">
            <v>0</v>
          </cell>
          <cell r="Y143">
            <v>0</v>
          </cell>
          <cell r="AB143">
            <v>7.6353047354769915E-2</v>
          </cell>
          <cell r="AC143" t="str">
            <v/>
          </cell>
          <cell r="AD143">
            <v>7.6353047354769915E-2</v>
          </cell>
          <cell r="AE143">
            <v>80.968000000000018</v>
          </cell>
          <cell r="AF143">
            <v>226.39999999999998</v>
          </cell>
          <cell r="AG143">
            <v>643.80000000000007</v>
          </cell>
          <cell r="AH143">
            <v>268.2</v>
          </cell>
          <cell r="AI143">
            <v>165.3</v>
          </cell>
          <cell r="AJ143">
            <v>164.3</v>
          </cell>
          <cell r="AP143">
            <v>1.1970666666666574</v>
          </cell>
          <cell r="AR143">
            <v>-491.78716956971437</v>
          </cell>
          <cell r="AS143">
            <v>-233.42687318756239</v>
          </cell>
          <cell r="AT143">
            <v>-98.811547598109911</v>
          </cell>
          <cell r="AY143">
            <v>-72.329566940000092</v>
          </cell>
          <cell r="AZ143">
            <v>46.319894589999898</v>
          </cell>
          <cell r="BA143">
            <v>25.815792559999913</v>
          </cell>
          <cell r="BH143">
            <v>-545.96420000000012</v>
          </cell>
          <cell r="BI143">
            <v>-168.72200000000001</v>
          </cell>
          <cell r="BJ143">
            <v>-391.11059999999998</v>
          </cell>
          <cell r="BK143">
            <v>78.130235950914539</v>
          </cell>
          <cell r="BQ143">
            <v>473.63463306000006</v>
          </cell>
          <cell r="BR143">
            <v>215.04189458999991</v>
          </cell>
          <cell r="BS143">
            <v>416.9263925599999</v>
          </cell>
          <cell r="BZ143">
            <v>38.049000000000007</v>
          </cell>
          <cell r="CA143">
            <v>40.092517940000093</v>
          </cell>
          <cell r="CB143">
            <v>60.301548543399676</v>
          </cell>
          <cell r="CC143">
            <v>46.319894589999898</v>
          </cell>
          <cell r="CD143">
            <v>-35.185500000000047</v>
          </cell>
          <cell r="CE143">
            <v>81.505394589999952</v>
          </cell>
          <cell r="CF143">
            <v>231.64483832828816</v>
          </cell>
        </row>
        <row r="144">
          <cell r="L144">
            <v>57.8</v>
          </cell>
          <cell r="N144">
            <v>57.8</v>
          </cell>
          <cell r="Q144">
            <v>38.131343649426853</v>
          </cell>
          <cell r="R144">
            <v>32.850204666647272</v>
          </cell>
          <cell r="S144">
            <v>34.492764524568877</v>
          </cell>
          <cell r="T144">
            <v>30.836777536248412</v>
          </cell>
          <cell r="U144">
            <v>40.335458439382421</v>
          </cell>
          <cell r="V144">
            <v>28.935680613889957</v>
          </cell>
          <cell r="W144">
            <v>83.662562643246162</v>
          </cell>
          <cell r="X144">
            <v>52.748734581888783</v>
          </cell>
          <cell r="Y144">
            <v>52.748734581888783</v>
          </cell>
          <cell r="AA144">
            <v>512.93305881892422</v>
          </cell>
          <cell r="AB144">
            <v>5.3709547963996948E-2</v>
          </cell>
          <cell r="AC144" t="str">
            <v/>
          </cell>
          <cell r="AD144">
            <v>5.3709547963996948E-2</v>
          </cell>
          <cell r="AE144">
            <v>60.6</v>
          </cell>
          <cell r="AF144">
            <v>50.8</v>
          </cell>
          <cell r="AG144">
            <v>638.6</v>
          </cell>
          <cell r="AH144">
            <v>62.8</v>
          </cell>
          <cell r="AI144">
            <v>165.7</v>
          </cell>
          <cell r="AJ144">
            <v>166.7</v>
          </cell>
          <cell r="AP144">
            <v>0</v>
          </cell>
          <cell r="AQ144">
            <v>6.790797581736669</v>
          </cell>
          <cell r="AR144">
            <v>-600.46865635057316</v>
          </cell>
          <cell r="AS144">
            <v>-29.949795333352725</v>
          </cell>
          <cell r="AT144">
            <v>-131.2072354754311</v>
          </cell>
          <cell r="AY144">
            <v>22.476616515600668</v>
          </cell>
          <cell r="AZ144">
            <v>30.407488795600713</v>
          </cell>
          <cell r="BA144">
            <v>-247.67332709439859</v>
          </cell>
          <cell r="BH144">
            <v>-571.36779999999999</v>
          </cell>
          <cell r="BI144">
            <v>2.7899999999999991</v>
          </cell>
          <cell r="BJ144">
            <v>-378.46139999999997</v>
          </cell>
          <cell r="BK144">
            <v>237.14163595091455</v>
          </cell>
          <cell r="BQ144">
            <v>593.84441651560064</v>
          </cell>
          <cell r="BR144">
            <v>27.617488795600714</v>
          </cell>
          <cell r="BS144">
            <v>130.78807290560138</v>
          </cell>
          <cell r="BZ144">
            <v>39</v>
          </cell>
          <cell r="CA144">
            <v>57.800574999999995</v>
          </cell>
          <cell r="CB144">
            <v>13.047924379000294</v>
          </cell>
          <cell r="CC144">
            <v>30.407488795600713</v>
          </cell>
          <cell r="CD144">
            <v>31.245587999999653</v>
          </cell>
          <cell r="CE144">
            <v>-0.83809920439894015</v>
          </cell>
          <cell r="CF144">
            <v>-2.6822961513764731</v>
          </cell>
        </row>
        <row r="145"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Q146">
            <v>66.711860024399471</v>
          </cell>
          <cell r="R146">
            <v>96.791493494399347</v>
          </cell>
          <cell r="S146">
            <v>27.433528871040053</v>
          </cell>
          <cell r="T146">
            <v>22.233528871040054</v>
          </cell>
          <cell r="U146">
            <v>16.033528871040055</v>
          </cell>
          <cell r="V146">
            <v>8.8335288710400555</v>
          </cell>
          <cell r="AP146">
            <v>86.35228332999958</v>
          </cell>
          <cell r="AQ146">
            <v>187.00347658439969</v>
          </cell>
          <cell r="AR146">
            <v>66.711860024399471</v>
          </cell>
          <cell r="AS146">
            <v>96.791493494399347</v>
          </cell>
          <cell r="AT146">
            <v>27.433528871040053</v>
          </cell>
        </row>
        <row r="147">
          <cell r="Q147">
            <v>9.8232732937639327</v>
          </cell>
          <cell r="R147">
            <v>1.1512494902248704</v>
          </cell>
          <cell r="S147">
            <v>25.989259638133127</v>
          </cell>
          <cell r="T147">
            <v>49.679284298469241</v>
          </cell>
          <cell r="U147">
            <v>54.522076342868566</v>
          </cell>
          <cell r="V147">
            <v>118.35379910259344</v>
          </cell>
          <cell r="AP147">
            <v>151.03829141059592</v>
          </cell>
          <cell r="AQ147">
            <v>16.211476176744696</v>
          </cell>
          <cell r="AR147">
            <v>9.8232732937639327</v>
          </cell>
          <cell r="AS147">
            <v>1.1512494902248704</v>
          </cell>
          <cell r="AT147">
            <v>25.989259638133127</v>
          </cell>
        </row>
        <row r="148"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L150">
            <v>1118.2606389705827</v>
          </cell>
          <cell r="Q150">
            <v>1062.0999999999999</v>
          </cell>
          <cell r="R150">
            <v>1060.5999999999999</v>
          </cell>
          <cell r="S150">
            <v>1075.2</v>
          </cell>
          <cell r="T150">
            <v>0</v>
          </cell>
          <cell r="U150">
            <v>0</v>
          </cell>
          <cell r="AP150">
            <v>1027.0999999999999</v>
          </cell>
          <cell r="AQ150">
            <v>1074.2</v>
          </cell>
          <cell r="AR150">
            <v>1062.0999999999999</v>
          </cell>
          <cell r="AS150">
            <v>1060.5999999999999</v>
          </cell>
          <cell r="AT150">
            <v>1075.2</v>
          </cell>
        </row>
        <row r="151">
          <cell r="L151" t="e">
            <v>#REF!</v>
          </cell>
          <cell r="AE151">
            <v>-23.5</v>
          </cell>
          <cell r="AF151">
            <v>-23.5</v>
          </cell>
          <cell r="AG151">
            <v>23.5</v>
          </cell>
          <cell r="AH151">
            <v>23.5</v>
          </cell>
          <cell r="AP151">
            <v>23.5</v>
          </cell>
          <cell r="AQ151">
            <v>23.5</v>
          </cell>
          <cell r="AR151">
            <v>-23.5</v>
          </cell>
          <cell r="AS151">
            <v>-23.5</v>
          </cell>
          <cell r="AT151">
            <v>0</v>
          </cell>
        </row>
        <row r="152">
          <cell r="Q152">
            <v>54.716666666666669</v>
          </cell>
          <cell r="R152">
            <v>54.716666666666669</v>
          </cell>
          <cell r="S152">
            <v>54.716666666666669</v>
          </cell>
          <cell r="T152">
            <v>54.716666666666669</v>
          </cell>
          <cell r="U152">
            <v>54.716666666666669</v>
          </cell>
          <cell r="V152">
            <v>54.716666666666669</v>
          </cell>
          <cell r="W152">
            <v>54.716666666666669</v>
          </cell>
          <cell r="X152">
            <v>54.716666666666669</v>
          </cell>
          <cell r="Y152">
            <v>54.716666666666669</v>
          </cell>
          <cell r="Z152">
            <v>54.716666666666669</v>
          </cell>
          <cell r="AP152">
            <v>54.716666666666669</v>
          </cell>
          <cell r="AQ152">
            <v>54.716666666666669</v>
          </cell>
          <cell r="AR152">
            <v>54.716666666666669</v>
          </cell>
          <cell r="AS152">
            <v>54.716666666666669</v>
          </cell>
          <cell r="AT152">
            <v>54.716666666666669</v>
          </cell>
        </row>
        <row r="153">
          <cell r="Q153">
            <v>1.6583333333333332</v>
          </cell>
          <cell r="R153">
            <v>1.6583333333333332</v>
          </cell>
          <cell r="S153">
            <v>1.6583333333333332</v>
          </cell>
          <cell r="T153">
            <v>1.6583333333333332</v>
          </cell>
          <cell r="U153">
            <v>1.6583333333333332</v>
          </cell>
          <cell r="V153">
            <v>1.6583333333333332</v>
          </cell>
          <cell r="W153">
            <v>1.6583333333333332</v>
          </cell>
          <cell r="X153">
            <v>1.6583333333333332</v>
          </cell>
          <cell r="Y153">
            <v>1.6583333333333332</v>
          </cell>
          <cell r="Z153">
            <v>1.6583333333333332</v>
          </cell>
          <cell r="AP153">
            <v>1.6583333333333332</v>
          </cell>
          <cell r="AQ153">
            <v>1.6583333333333332</v>
          </cell>
          <cell r="AR153">
            <v>1.6583333333333332</v>
          </cell>
          <cell r="AS153">
            <v>1.6583333333333332</v>
          </cell>
          <cell r="AT153">
            <v>1.6583333333333332</v>
          </cell>
        </row>
        <row r="164">
          <cell r="L164" t="str">
            <v>TESORERIA</v>
          </cell>
          <cell r="M164" t="str">
            <v>RESTO</v>
          </cell>
          <cell r="N164" t="str">
            <v>TOTAL</v>
          </cell>
          <cell r="Q164" t="str">
            <v>Observ.</v>
          </cell>
          <cell r="R164" t="str">
            <v>Observ.</v>
          </cell>
          <cell r="S164" t="str">
            <v>Observ.</v>
          </cell>
          <cell r="T164" t="str">
            <v>Observ.</v>
          </cell>
          <cell r="U164" t="str">
            <v>Observ.</v>
          </cell>
          <cell r="V164" t="str">
            <v>Observ.</v>
          </cell>
          <cell r="W164" t="str">
            <v>Observ.</v>
          </cell>
          <cell r="X164" t="str">
            <v>Observ.</v>
          </cell>
          <cell r="Y164" t="str">
            <v>Observ.</v>
          </cell>
          <cell r="Z164" t="str">
            <v>Observ.</v>
          </cell>
          <cell r="AA164" t="str">
            <v xml:space="preserve">Total </v>
          </cell>
          <cell r="AB164" t="str">
            <v>% PIB</v>
          </cell>
          <cell r="AC164" t="str">
            <v>% PIB</v>
          </cell>
          <cell r="AD164" t="str">
            <v>% PIB</v>
          </cell>
          <cell r="AE164" t="str">
            <v>Progr.</v>
          </cell>
          <cell r="AF164" t="str">
            <v>Progr.</v>
          </cell>
          <cell r="AG164" t="str">
            <v>Progr.</v>
          </cell>
          <cell r="AH164" t="str">
            <v>Progr.</v>
          </cell>
          <cell r="AI164" t="str">
            <v>Progr.</v>
          </cell>
          <cell r="AJ164" t="str">
            <v>Progr.</v>
          </cell>
          <cell r="AK164" t="str">
            <v>Progr.</v>
          </cell>
          <cell r="AL164" t="str">
            <v>Progr.</v>
          </cell>
          <cell r="AM164" t="str">
            <v>Progr.</v>
          </cell>
          <cell r="AP164" t="str">
            <v>Observ.-Prog.</v>
          </cell>
          <cell r="AQ164" t="str">
            <v>Observ.-Prog.</v>
          </cell>
          <cell r="AR164" t="str">
            <v>Observ.-Prog.</v>
          </cell>
          <cell r="AS164" t="str">
            <v>Observ.-Prog.</v>
          </cell>
          <cell r="AT164" t="str">
            <v>Observ.-Prog.</v>
          </cell>
          <cell r="AU164" t="str">
            <v>Observ-Prog</v>
          </cell>
          <cell r="AV164" t="str">
            <v>Observ-Prog</v>
          </cell>
          <cell r="AW164" t="str">
            <v>Observ-Prog</v>
          </cell>
          <cell r="AY164" t="str">
            <v>Observ.</v>
          </cell>
          <cell r="AZ164" t="str">
            <v>Observ.</v>
          </cell>
          <cell r="BA164" t="str">
            <v>Observ.</v>
          </cell>
          <cell r="BB164" t="str">
            <v>Observ.</v>
          </cell>
          <cell r="BC164" t="str">
            <v>Observ.</v>
          </cell>
          <cell r="BD164" t="str">
            <v>Observ.</v>
          </cell>
          <cell r="BE164" t="str">
            <v>Observ.</v>
          </cell>
          <cell r="BH164" t="str">
            <v>Progr.</v>
          </cell>
          <cell r="BI164" t="str">
            <v>Progr.</v>
          </cell>
          <cell r="BJ164" t="str">
            <v>Progr.</v>
          </cell>
          <cell r="BK164" t="str">
            <v>Progr.</v>
          </cell>
          <cell r="BL164" t="str">
            <v>Progr.</v>
          </cell>
          <cell r="BM164" t="str">
            <v>Progr.</v>
          </cell>
          <cell r="BN164" t="str">
            <v>Progr.</v>
          </cell>
          <cell r="BQ164" t="str">
            <v>Observ-Progr</v>
          </cell>
          <cell r="BR164" t="str">
            <v>Observ-Progr</v>
          </cell>
          <cell r="BS164" t="str">
            <v>Observ-Progr</v>
          </cell>
          <cell r="BT164" t="str">
            <v>Observ-Progr</v>
          </cell>
          <cell r="BU164" t="str">
            <v>Observ-Progr</v>
          </cell>
          <cell r="BV164" t="str">
            <v>Observ-Progr</v>
          </cell>
          <cell r="BW164" t="str">
            <v>Observ-Progr</v>
          </cell>
          <cell r="BZ164" t="str">
            <v>% PIB Observ.</v>
          </cell>
          <cell r="CA164" t="str">
            <v>% PIB Progr</v>
          </cell>
        </row>
        <row r="165">
          <cell r="L165" t="str">
            <v>CSF</v>
          </cell>
          <cell r="M165" t="str">
            <v>SSF</v>
          </cell>
          <cell r="N165" t="str">
            <v>CSF+SSF</v>
          </cell>
          <cell r="Q165">
            <v>35490</v>
          </cell>
          <cell r="R165">
            <v>35521</v>
          </cell>
          <cell r="S165">
            <v>35551</v>
          </cell>
          <cell r="T165">
            <v>35582</v>
          </cell>
          <cell r="U165">
            <v>35612</v>
          </cell>
          <cell r="V165">
            <v>35643</v>
          </cell>
          <cell r="W165">
            <v>35674</v>
          </cell>
          <cell r="X165">
            <v>35704</v>
          </cell>
          <cell r="Y165">
            <v>35735</v>
          </cell>
          <cell r="Z165">
            <v>35765</v>
          </cell>
          <cell r="AA165">
            <v>1997</v>
          </cell>
          <cell r="AB165" t="str">
            <v>CSF</v>
          </cell>
          <cell r="AC165" t="str">
            <v>SSF</v>
          </cell>
          <cell r="AD165" t="str">
            <v>CSF+SSF</v>
          </cell>
          <cell r="AE165" t="str">
            <v>Ene</v>
          </cell>
          <cell r="AF165" t="str">
            <v>Feb</v>
          </cell>
          <cell r="AG165" t="str">
            <v>Mar</v>
          </cell>
          <cell r="AH165" t="str">
            <v>Abr</v>
          </cell>
          <cell r="AI165" t="str">
            <v>May</v>
          </cell>
          <cell r="AJ165" t="str">
            <v>Jun</v>
          </cell>
          <cell r="AK165" t="str">
            <v>Jul</v>
          </cell>
          <cell r="AL165" t="str">
            <v>Ago</v>
          </cell>
          <cell r="AM165" t="str">
            <v>Sep</v>
          </cell>
          <cell r="AP165" t="str">
            <v>Enero</v>
          </cell>
          <cell r="AQ165" t="str">
            <v>Febrero</v>
          </cell>
          <cell r="AR165" t="str">
            <v>Marzo</v>
          </cell>
          <cell r="AS165" t="str">
            <v>Abril</v>
          </cell>
          <cell r="AT165" t="str">
            <v>Mayo</v>
          </cell>
          <cell r="AU165" t="str">
            <v>Junio</v>
          </cell>
          <cell r="AV165" t="str">
            <v>Julio</v>
          </cell>
          <cell r="AW165" t="str">
            <v>Agosto</v>
          </cell>
          <cell r="AY165" t="str">
            <v>Ene-Feb</v>
          </cell>
          <cell r="AZ165" t="str">
            <v>Ene-Mar</v>
          </cell>
          <cell r="BA165" t="str">
            <v>Ene-Abr</v>
          </cell>
          <cell r="BB165" t="str">
            <v>Ene-May</v>
          </cell>
          <cell r="BC165" t="str">
            <v>Ene-Jun</v>
          </cell>
          <cell r="BD165" t="str">
            <v>Ene-Jul</v>
          </cell>
          <cell r="BE165" t="str">
            <v>Ene-Agos</v>
          </cell>
          <cell r="BH165" t="str">
            <v>Ene-Feb</v>
          </cell>
          <cell r="BI165" t="str">
            <v>Ene-Mar</v>
          </cell>
          <cell r="BJ165" t="str">
            <v>Ene-Abr</v>
          </cell>
          <cell r="BK165" t="str">
            <v>Ene-May</v>
          </cell>
          <cell r="BL165" t="str">
            <v>Ene-Jun</v>
          </cell>
          <cell r="BM165" t="str">
            <v>Ene-Jul</v>
          </cell>
          <cell r="BN165" t="str">
            <v>Ene-Agos</v>
          </cell>
          <cell r="BQ165" t="str">
            <v>Ene-Feb</v>
          </cell>
          <cell r="BR165" t="str">
            <v>Ene-Mar</v>
          </cell>
          <cell r="BS165" t="str">
            <v>Ene-Abr</v>
          </cell>
          <cell r="BT165" t="str">
            <v>Ene-May</v>
          </cell>
          <cell r="BU165" t="str">
            <v>Ene-Jun</v>
          </cell>
          <cell r="BV165" t="str">
            <v>Ene-Jul</v>
          </cell>
          <cell r="BW165" t="str">
            <v>Ene-Agos</v>
          </cell>
          <cell r="BZ165" t="str">
            <v>Ene-Jun</v>
          </cell>
          <cell r="CA165" t="str">
            <v>Ene-Jun</v>
          </cell>
        </row>
        <row r="166">
          <cell r="Q166">
            <v>1109.4225440623406</v>
          </cell>
          <cell r="R166">
            <v>1134.5557351198786</v>
          </cell>
          <cell r="S166">
            <v>1176.195992173285</v>
          </cell>
          <cell r="T166">
            <v>1370.897725629982</v>
          </cell>
          <cell r="U166">
            <v>1496.0323988665925</v>
          </cell>
          <cell r="V166">
            <v>1513.2518808554255</v>
          </cell>
          <cell r="W166">
            <v>1283.5524586979645</v>
          </cell>
          <cell r="X166">
            <v>1327.6792521698108</v>
          </cell>
          <cell r="Y166">
            <v>939.49260787227013</v>
          </cell>
          <cell r="Z166">
            <v>1423.5621228785751</v>
          </cell>
          <cell r="AA166">
            <v>13585.217358032784</v>
          </cell>
          <cell r="AB166">
            <v>12.086825027770352</v>
          </cell>
          <cell r="AC166" t="e">
            <v>#VALUE!</v>
          </cell>
          <cell r="AD166">
            <v>12.086825027770352</v>
          </cell>
          <cell r="AE166">
            <v>726.33585039237164</v>
          </cell>
          <cell r="AF166">
            <v>1438.1227019431008</v>
          </cell>
          <cell r="AG166">
            <v>1024.6103000000001</v>
          </cell>
          <cell r="AH166">
            <v>1219.2702560502198</v>
          </cell>
          <cell r="AI166">
            <v>1025.0579905407249</v>
          </cell>
          <cell r="AJ166">
            <v>1318.5125198987557</v>
          </cell>
          <cell r="AK166">
            <v>1386.8531636086091</v>
          </cell>
          <cell r="AL166">
            <v>1364.2976459563383</v>
          </cell>
          <cell r="AP166">
            <v>13.374136032745128</v>
          </cell>
          <cell r="AQ166">
            <v>-120.63932571623809</v>
          </cell>
          <cell r="AR166">
            <v>84.812244062340596</v>
          </cell>
          <cell r="AS166">
            <v>-84.714520930341223</v>
          </cell>
          <cell r="AT166">
            <v>151.13800163256019</v>
          </cell>
          <cell r="AU166">
            <v>52.385205731226279</v>
          </cell>
          <cell r="AV166">
            <v>109.17923525798346</v>
          </cell>
          <cell r="AW166">
            <v>148.95423489908717</v>
          </cell>
          <cell r="AY166">
            <v>2057.1933626519794</v>
          </cell>
          <cell r="AZ166">
            <v>3166.6159067143203</v>
          </cell>
          <cell r="BA166">
            <v>4301.1716418341994</v>
          </cell>
          <cell r="BB166">
            <v>5477.3676340074853</v>
          </cell>
          <cell r="BC166">
            <v>6848.2653596374657</v>
          </cell>
          <cell r="BD166">
            <v>8344.2977585040589</v>
          </cell>
          <cell r="BE166">
            <v>9857.549639359484</v>
          </cell>
          <cell r="BH166">
            <v>2106.4596832266393</v>
          </cell>
          <cell r="BI166">
            <v>3189.068852335472</v>
          </cell>
          <cell r="BJ166">
            <v>4408.3391083856923</v>
          </cell>
          <cell r="BK166">
            <v>5433.3970989264171</v>
          </cell>
          <cell r="BL166">
            <v>6751.9096188251733</v>
          </cell>
          <cell r="BM166">
            <v>8138.7627824337824</v>
          </cell>
          <cell r="BN166">
            <v>9503.0604283901212</v>
          </cell>
          <cell r="BQ166">
            <v>-49.266320574659602</v>
          </cell>
          <cell r="BR166">
            <v>-22.452945621152274</v>
          </cell>
          <cell r="BS166">
            <v>-107.16746655149332</v>
          </cell>
          <cell r="BT166">
            <v>43.970535081066949</v>
          </cell>
          <cell r="BU166">
            <v>96.355740812292964</v>
          </cell>
          <cell r="BV166">
            <v>205.53497607027657</v>
          </cell>
          <cell r="BW166">
            <v>354.48921096936283</v>
          </cell>
          <cell r="BZ166">
            <v>6.1338717767530824</v>
          </cell>
          <cell r="CA166">
            <v>6.047567621166456</v>
          </cell>
        </row>
        <row r="167">
          <cell r="Q167">
            <v>918.67541202805035</v>
          </cell>
          <cell r="R167">
            <v>1041.3214851985499</v>
          </cell>
          <cell r="S167">
            <v>1060.4619888837797</v>
          </cell>
          <cell r="T167">
            <v>1183.4589118603099</v>
          </cell>
          <cell r="U167">
            <v>1175.3498713699</v>
          </cell>
          <cell r="V167">
            <v>1300.8273561133799</v>
          </cell>
          <cell r="W167">
            <v>1030.2689678214899</v>
          </cell>
          <cell r="X167">
            <v>1285.17972252666</v>
          </cell>
          <cell r="Y167">
            <v>916.57072490871997</v>
          </cell>
          <cell r="Z167">
            <v>1367.4223958232524</v>
          </cell>
          <cell r="AA167">
            <v>13075.612779912504</v>
          </cell>
          <cell r="AB167">
            <v>11.611762310490025</v>
          </cell>
          <cell r="AC167" t="e">
            <v>#VALUE!</v>
          </cell>
          <cell r="AD167">
            <v>11.611762310490025</v>
          </cell>
          <cell r="AE167">
            <v>653.77829999999994</v>
          </cell>
          <cell r="AF167">
            <v>1354.6194</v>
          </cell>
          <cell r="AG167">
            <v>786.88030000000003</v>
          </cell>
          <cell r="AH167">
            <v>1121.4405222222222</v>
          </cell>
          <cell r="AI167">
            <v>935.23733791019799</v>
          </cell>
          <cell r="AJ167">
            <v>1193.5068379101976</v>
          </cell>
          <cell r="AK167">
            <v>1019.9875954975064</v>
          </cell>
          <cell r="AL167">
            <v>1247.3770828528786</v>
          </cell>
          <cell r="AP167">
            <v>-76.766353117949848</v>
          </cell>
          <cell r="AQ167">
            <v>-135.55540350363995</v>
          </cell>
          <cell r="AR167">
            <v>131.7951120280502</v>
          </cell>
          <cell r="AS167">
            <v>-80.119037023672178</v>
          </cell>
          <cell r="AT167">
            <v>125.22465097358187</v>
          </cell>
          <cell r="AU167">
            <v>-10.047926049887893</v>
          </cell>
          <cell r="AV167">
            <v>155.36227587239364</v>
          </cell>
          <cell r="AW167">
            <v>53.450273260501262</v>
          </cell>
          <cell r="AY167">
            <v>1796.0759433784101</v>
          </cell>
          <cell r="AZ167">
            <v>2714.7513554064603</v>
          </cell>
          <cell r="BA167">
            <v>3756.0728406050102</v>
          </cell>
          <cell r="BB167">
            <v>4816.5348294887908</v>
          </cell>
          <cell r="BC167">
            <v>5999.9937413490998</v>
          </cell>
          <cell r="BD167">
            <v>7175.3436127189998</v>
          </cell>
          <cell r="BE167">
            <v>8476.170968832379</v>
          </cell>
          <cell r="BH167">
            <v>2008.3977</v>
          </cell>
          <cell r="BI167">
            <v>2795.2779999999998</v>
          </cell>
          <cell r="BJ167">
            <v>3916.7185222222224</v>
          </cell>
          <cell r="BK167">
            <v>4851.9558601324197</v>
          </cell>
          <cell r="BL167">
            <v>6045.4626980426183</v>
          </cell>
          <cell r="BM167">
            <v>7065.4502935401251</v>
          </cell>
          <cell r="BN167">
            <v>8312.8273763930047</v>
          </cell>
          <cell r="BQ167">
            <v>-212.32175662158997</v>
          </cell>
          <cell r="BR167">
            <v>-80.526644593539771</v>
          </cell>
          <cell r="BS167">
            <v>-160.64568161721201</v>
          </cell>
          <cell r="BT167">
            <v>-35.421030643630175</v>
          </cell>
          <cell r="BU167">
            <v>-45.468956693518301</v>
          </cell>
          <cell r="BV167">
            <v>109.89331917887466</v>
          </cell>
          <cell r="BW167">
            <v>163.34359243937433</v>
          </cell>
          <cell r="BZ167">
            <v>5.3740896910432614</v>
          </cell>
          <cell r="CA167">
            <v>5.4148154420961596</v>
          </cell>
        </row>
        <row r="168">
          <cell r="Q168">
            <v>612.18613506100019</v>
          </cell>
          <cell r="R168">
            <v>752.90155518899996</v>
          </cell>
          <cell r="S168">
            <v>709.49727737799981</v>
          </cell>
          <cell r="T168">
            <v>851.27870428699998</v>
          </cell>
          <cell r="U168">
            <v>803.17442898100001</v>
          </cell>
          <cell r="V168">
            <v>972.70713087999991</v>
          </cell>
          <cell r="W168">
            <v>690.39096822800002</v>
          </cell>
          <cell r="X168">
            <v>919.5669539930002</v>
          </cell>
          <cell r="Y168">
            <v>560.75002455699996</v>
          </cell>
          <cell r="Z168">
            <v>976.01564914280027</v>
          </cell>
          <cell r="AA168">
            <v>9152.5181370445007</v>
          </cell>
          <cell r="AB168">
            <v>8.0643945886236565</v>
          </cell>
          <cell r="AC168" t="e">
            <v>#VALUE!</v>
          </cell>
          <cell r="AD168">
            <v>8.0643945886236565</v>
          </cell>
          <cell r="AE168">
            <v>372.33579999999995</v>
          </cell>
          <cell r="AF168">
            <v>1072.5493999999999</v>
          </cell>
          <cell r="AG168">
            <v>494.41030000000001</v>
          </cell>
          <cell r="AH168">
            <v>798.19579999999996</v>
          </cell>
          <cell r="AI168">
            <v>600.26139999999998</v>
          </cell>
          <cell r="AJ168">
            <v>857.12189999999987</v>
          </cell>
          <cell r="AK168">
            <v>668.19430000000011</v>
          </cell>
          <cell r="AL168">
            <v>897.23910000000001</v>
          </cell>
          <cell r="AP168">
            <v>-28.368856882299951</v>
          </cell>
          <cell r="AQ168">
            <v>-112.46703376999994</v>
          </cell>
          <cell r="AR168">
            <v>117.77583506100018</v>
          </cell>
          <cell r="AS168">
            <v>-45.294244810999999</v>
          </cell>
          <cell r="AT168">
            <v>109.23587737799983</v>
          </cell>
          <cell r="AU168">
            <v>-5.8431957129998864</v>
          </cell>
          <cell r="AV168">
            <v>134.98012898099989</v>
          </cell>
          <cell r="AW168">
            <v>75.468030879999901</v>
          </cell>
          <cell r="AY168">
            <v>1304.0493093476998</v>
          </cell>
          <cell r="AZ168">
            <v>1916.2354444087</v>
          </cell>
          <cell r="BA168">
            <v>2669.1369995977002</v>
          </cell>
          <cell r="BB168">
            <v>3378.6342769757002</v>
          </cell>
          <cell r="BC168">
            <v>4229.9129812626998</v>
          </cell>
          <cell r="BD168">
            <v>5033.0874102437001</v>
          </cell>
          <cell r="BE168">
            <v>6005.7945411236997</v>
          </cell>
          <cell r="BH168">
            <v>1444.8851999999999</v>
          </cell>
          <cell r="BI168">
            <v>1939.2954999999999</v>
          </cell>
          <cell r="BJ168">
            <v>2737.4913000000001</v>
          </cell>
          <cell r="BK168">
            <v>3337.7527</v>
          </cell>
          <cell r="BL168">
            <v>4194.8746000000001</v>
          </cell>
          <cell r="BM168">
            <v>4863.0688999999993</v>
          </cell>
          <cell r="BN168">
            <v>5760.3079999999991</v>
          </cell>
          <cell r="BQ168">
            <v>-140.83589065230001</v>
          </cell>
          <cell r="BR168">
            <v>-23.060055591299829</v>
          </cell>
          <cell r="BS168">
            <v>-68.354300402299941</v>
          </cell>
          <cell r="BT168">
            <v>40.881576975699772</v>
          </cell>
          <cell r="BU168">
            <v>35.038381262699659</v>
          </cell>
          <cell r="BV168">
            <v>170.0185102437008</v>
          </cell>
          <cell r="BW168">
            <v>245.48654112370059</v>
          </cell>
          <cell r="BZ168">
            <v>3.7886592430849206</v>
          </cell>
          <cell r="CA168">
            <v>3.7572759764263166</v>
          </cell>
        </row>
        <row r="169">
          <cell r="Q169">
            <v>547.25089320100017</v>
          </cell>
          <cell r="R169">
            <v>273.53488764100001</v>
          </cell>
          <cell r="S169">
            <v>633.26266243399982</v>
          </cell>
          <cell r="T169">
            <v>407.06395279499992</v>
          </cell>
          <cell r="U169">
            <v>716.37736025599997</v>
          </cell>
          <cell r="V169">
            <v>457.37705655100001</v>
          </cell>
          <cell r="W169">
            <v>587.30996725600005</v>
          </cell>
          <cell r="AE169">
            <v>300.03099999999995</v>
          </cell>
          <cell r="AF169">
            <v>412.96669999999995</v>
          </cell>
          <cell r="AG169">
            <v>411.47919999999999</v>
          </cell>
          <cell r="AH169">
            <v>256.96799999999996</v>
          </cell>
          <cell r="AI169">
            <v>517.72820000000002</v>
          </cell>
          <cell r="AJ169">
            <v>367.72089999999997</v>
          </cell>
          <cell r="AK169">
            <v>564.85660000000007</v>
          </cell>
          <cell r="AL169">
            <v>375.6336</v>
          </cell>
          <cell r="AP169">
            <v>-56.474356882299986</v>
          </cell>
          <cell r="AQ169">
            <v>-44.584800674999997</v>
          </cell>
          <cell r="AR169">
            <v>135.77169320100018</v>
          </cell>
          <cell r="AT169">
            <v>115.53446243399981</v>
          </cell>
          <cell r="AU169">
            <v>39.343052794999949</v>
          </cell>
          <cell r="AV169">
            <v>151.5207602559999</v>
          </cell>
          <cell r="AW169">
            <v>81.743456551000008</v>
          </cell>
          <cell r="AY169">
            <v>611.93854244269994</v>
          </cell>
          <cell r="AZ169">
            <v>1159.1894356437001</v>
          </cell>
          <cell r="BA169">
            <v>1432.7243232847002</v>
          </cell>
          <cell r="BB169">
            <v>2065.9869857187</v>
          </cell>
          <cell r="BC169">
            <v>2473.0509385136997</v>
          </cell>
          <cell r="BD169">
            <v>3189.4282987696997</v>
          </cell>
          <cell r="BE169">
            <v>3646.8053553206996</v>
          </cell>
          <cell r="BH169">
            <v>712.9976999999999</v>
          </cell>
          <cell r="BI169">
            <v>1124.4768999999999</v>
          </cell>
          <cell r="BJ169">
            <v>1381.4449</v>
          </cell>
          <cell r="BK169">
            <v>1899.1731</v>
          </cell>
          <cell r="BL169">
            <v>2266.8939999999998</v>
          </cell>
          <cell r="BM169">
            <v>2831.7505999999998</v>
          </cell>
          <cell r="BN169">
            <v>3207.3842</v>
          </cell>
          <cell r="BQ169">
            <v>-101.05915755729995</v>
          </cell>
          <cell r="BR169">
            <v>34.712535643700221</v>
          </cell>
          <cell r="BS169">
            <v>51.279423284700215</v>
          </cell>
          <cell r="BT169">
            <v>166.81388571870002</v>
          </cell>
          <cell r="BU169">
            <v>206.15693851369997</v>
          </cell>
          <cell r="BV169">
            <v>357.67769876969987</v>
          </cell>
          <cell r="BW169">
            <v>439.42115532069965</v>
          </cell>
          <cell r="BZ169">
            <v>2.2150685695720389</v>
          </cell>
          <cell r="CA169">
            <v>2.0304173972935824</v>
          </cell>
        </row>
        <row r="170">
          <cell r="Q170">
            <v>64.935241859999991</v>
          </cell>
          <cell r="R170">
            <v>479.36666754800001</v>
          </cell>
          <cell r="S170">
            <v>76.234614944000015</v>
          </cell>
          <cell r="T170">
            <v>444.214751492</v>
          </cell>
          <cell r="U170">
            <v>86.797068725000017</v>
          </cell>
          <cell r="V170">
            <v>515.3300743289999</v>
          </cell>
          <cell r="W170">
            <v>103.08100097199998</v>
          </cell>
          <cell r="AE170">
            <v>72.3048</v>
          </cell>
          <cell r="AF170">
            <v>659.58270000000005</v>
          </cell>
          <cell r="AG170">
            <v>82.931100000000001</v>
          </cell>
          <cell r="AH170">
            <v>541.2278</v>
          </cell>
          <cell r="AI170">
            <v>82.533199999999994</v>
          </cell>
          <cell r="AJ170">
            <v>489.40099999999995</v>
          </cell>
          <cell r="AK170">
            <v>103.3377</v>
          </cell>
          <cell r="AL170">
            <v>521.60550000000001</v>
          </cell>
          <cell r="AP170">
            <v>28.105500000000006</v>
          </cell>
          <cell r="AQ170">
            <v>-67.882233095000061</v>
          </cell>
          <cell r="AR170">
            <v>-17.99585814000001</v>
          </cell>
          <cell r="AT170">
            <v>-6.298585055999979</v>
          </cell>
          <cell r="AU170">
            <v>-45.186248507999949</v>
          </cell>
          <cell r="AV170">
            <v>-16.540631274999981</v>
          </cell>
          <cell r="AW170">
            <v>-6.2754256710001073</v>
          </cell>
          <cell r="AY170">
            <v>692.11076690499999</v>
          </cell>
          <cell r="AZ170">
            <v>757.04600876500001</v>
          </cell>
          <cell r="BA170">
            <v>1236.412676313</v>
          </cell>
          <cell r="BB170">
            <v>1312.647291257</v>
          </cell>
          <cell r="BC170">
            <v>1756.862042749</v>
          </cell>
          <cell r="BD170">
            <v>1843.6591114739999</v>
          </cell>
          <cell r="BE170">
            <v>2358.9891858029996</v>
          </cell>
          <cell r="BH170">
            <v>731.88750000000005</v>
          </cell>
          <cell r="BI170">
            <v>814.81860000000006</v>
          </cell>
          <cell r="BJ170">
            <v>1356.0464000000002</v>
          </cell>
          <cell r="BK170">
            <v>1438.5796000000003</v>
          </cell>
          <cell r="BL170">
            <v>1927.9806000000003</v>
          </cell>
          <cell r="BM170">
            <v>2031.3183000000004</v>
          </cell>
          <cell r="BN170">
            <v>2552.9238000000005</v>
          </cell>
          <cell r="BQ170">
            <v>-39.776733095000054</v>
          </cell>
          <cell r="BR170">
            <v>-57.77259123500005</v>
          </cell>
          <cell r="BS170">
            <v>-119.63372368700016</v>
          </cell>
          <cell r="BT170">
            <v>-125.93230874300025</v>
          </cell>
          <cell r="BU170">
            <v>-171.11855725100031</v>
          </cell>
          <cell r="BV170">
            <v>-187.65918852600043</v>
          </cell>
          <cell r="BW170">
            <v>-193.93461419700088</v>
          </cell>
          <cell r="BZ170">
            <v>1.573590673512882</v>
          </cell>
          <cell r="CA170">
            <v>1.726858579132734</v>
          </cell>
        </row>
        <row r="171">
          <cell r="Q171">
            <v>230.41582564200002</v>
          </cell>
          <cell r="R171">
            <v>208.70567652300002</v>
          </cell>
          <cell r="S171">
            <v>278.76066448540001</v>
          </cell>
          <cell r="T171">
            <v>262.92810880995995</v>
          </cell>
          <cell r="U171">
            <v>309.66857646900002</v>
          </cell>
          <cell r="V171">
            <v>275.746238785</v>
          </cell>
          <cell r="W171">
            <v>299.01292254214991</v>
          </cell>
          <cell r="X171">
            <v>317.95930432717</v>
          </cell>
          <cell r="Y171">
            <v>308.058088183</v>
          </cell>
          <cell r="Z171">
            <v>340.72488169626354</v>
          </cell>
          <cell r="AA171">
            <v>3197.1848572169438</v>
          </cell>
          <cell r="AB171">
            <v>2.7631307308090571</v>
          </cell>
          <cell r="AC171" t="e">
            <v>#VALUE!</v>
          </cell>
          <cell r="AD171">
            <v>2.7631307308090571</v>
          </cell>
          <cell r="AE171">
            <v>220</v>
          </cell>
          <cell r="AF171">
            <v>220</v>
          </cell>
          <cell r="AG171">
            <v>220</v>
          </cell>
          <cell r="AH171">
            <v>240</v>
          </cell>
          <cell r="AI171">
            <v>250</v>
          </cell>
          <cell r="AJ171">
            <v>250</v>
          </cell>
          <cell r="AK171">
            <v>267.2</v>
          </cell>
          <cell r="AL171">
            <v>267.5</v>
          </cell>
          <cell r="AP171">
            <v>-44.580802537000011</v>
          </cell>
          <cell r="AQ171">
            <v>-30.214627709000013</v>
          </cell>
          <cell r="AR171">
            <v>10.415825642000016</v>
          </cell>
          <cell r="AS171">
            <v>-31.294323476999978</v>
          </cell>
          <cell r="AT171">
            <v>28.760664485400014</v>
          </cell>
          <cell r="AU171">
            <v>12.928108809959951</v>
          </cell>
          <cell r="AV171">
            <v>42.468576469000027</v>
          </cell>
          <cell r="AW171">
            <v>8.2462387850000027</v>
          </cell>
          <cell r="AY171">
            <v>365.20456975399998</v>
          </cell>
          <cell r="AZ171">
            <v>595.62039539600005</v>
          </cell>
          <cell r="BA171">
            <v>804.32607191900001</v>
          </cell>
          <cell r="BB171">
            <v>1083.0867364044002</v>
          </cell>
          <cell r="BC171">
            <v>1346.0148452143601</v>
          </cell>
          <cell r="BD171">
            <v>1655.6834216833599</v>
          </cell>
          <cell r="BE171">
            <v>1931.42966046836</v>
          </cell>
          <cell r="BH171">
            <v>440.00000000000006</v>
          </cell>
          <cell r="BI171">
            <v>660</v>
          </cell>
          <cell r="BJ171">
            <v>900</v>
          </cell>
          <cell r="BK171">
            <v>1150</v>
          </cell>
          <cell r="BL171">
            <v>1400</v>
          </cell>
          <cell r="BM171">
            <v>1667.2</v>
          </cell>
          <cell r="BN171">
            <v>1934.7</v>
          </cell>
          <cell r="BQ171">
            <v>-74.79543024600008</v>
          </cell>
          <cell r="BR171">
            <v>-64.379604604000065</v>
          </cell>
          <cell r="BS171">
            <v>-95.673928080999985</v>
          </cell>
          <cell r="BT171">
            <v>-66.913263595599915</v>
          </cell>
          <cell r="BU171">
            <v>-53.985154785639963</v>
          </cell>
          <cell r="BV171">
            <v>-11.516578316640107</v>
          </cell>
          <cell r="BW171">
            <v>-3.2703395316400474</v>
          </cell>
          <cell r="BZ171">
            <v>1.2056020081832963</v>
          </cell>
          <cell r="CA171">
            <v>1.2539555692551199</v>
          </cell>
        </row>
        <row r="172">
          <cell r="Q172">
            <v>87.581100000000021</v>
          </cell>
          <cell r="R172">
            <v>75.481886342485012</v>
          </cell>
          <cell r="S172">
            <v>100.79985627792065</v>
          </cell>
          <cell r="T172">
            <v>96.822372804126232</v>
          </cell>
          <cell r="U172">
            <v>119.95336933611877</v>
          </cell>
          <cell r="V172">
            <v>106.80132008960814</v>
          </cell>
          <cell r="W172">
            <v>121.30396975051718</v>
          </cell>
          <cell r="X172">
            <v>123.15117546677656</v>
          </cell>
          <cell r="Y172">
            <v>120.73640728030996</v>
          </cell>
          <cell r="Z172">
            <v>131.96731670782302</v>
          </cell>
          <cell r="AA172">
            <v>1221.3033438096857</v>
          </cell>
          <cell r="AB172">
            <v>1.0069033117662627</v>
          </cell>
          <cell r="AC172" t="str">
            <v/>
          </cell>
          <cell r="AD172">
            <v>1.0069033117662627</v>
          </cell>
          <cell r="AE172">
            <v>79.530992176990523</v>
          </cell>
          <cell r="AF172">
            <v>79.5</v>
          </cell>
          <cell r="AG172">
            <v>79.5</v>
          </cell>
          <cell r="AH172">
            <v>86.8</v>
          </cell>
          <cell r="AI172">
            <v>90.4</v>
          </cell>
          <cell r="AJ172">
            <v>90.4</v>
          </cell>
          <cell r="AK172">
            <v>96.6</v>
          </cell>
          <cell r="AL172">
            <v>96.7</v>
          </cell>
          <cell r="AP172">
            <v>-17.211794713990507</v>
          </cell>
          <cell r="AQ172">
            <v>-5.1146277089999614</v>
          </cell>
          <cell r="AR172">
            <v>8.0811000000000206</v>
          </cell>
          <cell r="AS172">
            <v>-11.318113657514985</v>
          </cell>
          <cell r="AT172">
            <v>10.399856277920648</v>
          </cell>
          <cell r="AU172">
            <v>6.4223728041262262</v>
          </cell>
          <cell r="AV172">
            <v>23.353369336118774</v>
          </cell>
          <cell r="AW172">
            <v>10.101320089608137</v>
          </cell>
          <cell r="AY172">
            <v>136.70456975400006</v>
          </cell>
          <cell r="AZ172">
            <v>224.28566975400008</v>
          </cell>
          <cell r="BA172">
            <v>299.76755609648512</v>
          </cell>
          <cell r="BB172">
            <v>400.56741237440576</v>
          </cell>
          <cell r="BC172">
            <v>497.38978517853201</v>
          </cell>
          <cell r="BD172">
            <v>617.34315451465079</v>
          </cell>
          <cell r="BE172">
            <v>724.1444746042589</v>
          </cell>
          <cell r="BH172">
            <v>159.03099217699054</v>
          </cell>
          <cell r="BI172">
            <v>238.53099217699054</v>
          </cell>
          <cell r="BJ172">
            <v>325.33099217699055</v>
          </cell>
          <cell r="BK172">
            <v>415.73099217699053</v>
          </cell>
          <cell r="BL172">
            <v>506.1309921769905</v>
          </cell>
          <cell r="BM172">
            <v>602.73099217699053</v>
          </cell>
          <cell r="BN172">
            <v>699.43099217699057</v>
          </cell>
          <cell r="BQ172">
            <v>-22.326422422990476</v>
          </cell>
          <cell r="BR172">
            <v>-14.245322422990455</v>
          </cell>
          <cell r="BS172">
            <v>-25.563436080505426</v>
          </cell>
          <cell r="BT172">
            <v>-15.163579802584763</v>
          </cell>
          <cell r="BU172">
            <v>-8.7412069984584946</v>
          </cell>
          <cell r="BV172">
            <v>14.612162337660266</v>
          </cell>
          <cell r="BW172">
            <v>24.713482427268332</v>
          </cell>
          <cell r="BZ172">
            <v>0.44550335086801984</v>
          </cell>
          <cell r="CA172">
            <v>0.45333269743782617</v>
          </cell>
        </row>
        <row r="173">
          <cell r="Q173">
            <v>142.834725642</v>
          </cell>
          <cell r="R173">
            <v>133.22379018051501</v>
          </cell>
          <cell r="S173">
            <v>177.96080820747937</v>
          </cell>
          <cell r="T173">
            <v>166.10573600583371</v>
          </cell>
          <cell r="U173">
            <v>189.71520713288123</v>
          </cell>
          <cell r="V173">
            <v>168.94491869539186</v>
          </cell>
          <cell r="W173">
            <v>177.70895279163273</v>
          </cell>
          <cell r="X173">
            <v>194.80812886039345</v>
          </cell>
          <cell r="Y173">
            <v>187.32168090269005</v>
          </cell>
          <cell r="Z173">
            <v>208.75756498844049</v>
          </cell>
          <cell r="AA173">
            <v>1975.8815134072579</v>
          </cell>
          <cell r="AB173">
            <v>1.7562274190427944</v>
          </cell>
          <cell r="AC173" t="str">
            <v/>
          </cell>
          <cell r="AD173">
            <v>1.7562274190427944</v>
          </cell>
          <cell r="AE173">
            <v>140.46900782300949</v>
          </cell>
          <cell r="AF173">
            <v>140.5</v>
          </cell>
          <cell r="AG173">
            <v>140.5</v>
          </cell>
          <cell r="AH173">
            <v>153.19999999999999</v>
          </cell>
          <cell r="AI173">
            <v>159.6</v>
          </cell>
          <cell r="AJ173">
            <v>159.6</v>
          </cell>
          <cell r="AK173">
            <v>170.6</v>
          </cell>
          <cell r="AL173">
            <v>170.8</v>
          </cell>
          <cell r="AP173">
            <v>-27.369007823009511</v>
          </cell>
          <cell r="AQ173">
            <v>-25.100000000000065</v>
          </cell>
          <cell r="AR173">
            <v>2.3347256419999951</v>
          </cell>
          <cell r="AS173">
            <v>-19.976209819484978</v>
          </cell>
          <cell r="AT173">
            <v>18.36080820747938</v>
          </cell>
          <cell r="AU173">
            <v>6.505736005833711</v>
          </cell>
          <cell r="AV173">
            <v>19.115207132881238</v>
          </cell>
          <cell r="AW173">
            <v>-1.8550813046081487</v>
          </cell>
          <cell r="AY173">
            <v>228.49999999999991</v>
          </cell>
          <cell r="AZ173">
            <v>371.33472564199991</v>
          </cell>
          <cell r="BA173">
            <v>504.55851582251489</v>
          </cell>
          <cell r="BB173">
            <v>682.51932402999432</v>
          </cell>
          <cell r="BC173">
            <v>848.62506003582803</v>
          </cell>
          <cell r="BD173">
            <v>1038.3402671687093</v>
          </cell>
          <cell r="BE173">
            <v>1207.2851858641011</v>
          </cell>
          <cell r="BH173">
            <v>280.96900782300952</v>
          </cell>
          <cell r="BI173">
            <v>421.46900782300952</v>
          </cell>
          <cell r="BJ173">
            <v>574.66900782300945</v>
          </cell>
          <cell r="BK173">
            <v>734.26900782300947</v>
          </cell>
          <cell r="BL173">
            <v>893.8690078230095</v>
          </cell>
          <cell r="BM173">
            <v>1064.4690078230094</v>
          </cell>
          <cell r="BN173">
            <v>1235.2690078230094</v>
          </cell>
          <cell r="BQ173">
            <v>-52.469007823009605</v>
          </cell>
          <cell r="BR173">
            <v>-50.13428218100961</v>
          </cell>
          <cell r="BS173">
            <v>-70.11049200049456</v>
          </cell>
          <cell r="BT173">
            <v>-51.749683793015151</v>
          </cell>
          <cell r="BU173">
            <v>-45.243947787181469</v>
          </cell>
          <cell r="BV173">
            <v>-26.128740654300145</v>
          </cell>
          <cell r="BW173">
            <v>-27.983821958908266</v>
          </cell>
          <cell r="BZ173">
            <v>0.76009865731527637</v>
          </cell>
          <cell r="CA173">
            <v>0.80062287181729352</v>
          </cell>
        </row>
        <row r="174">
          <cell r="Q174">
            <v>48.755678719580004</v>
          </cell>
          <cell r="R174">
            <v>61.927547688800004</v>
          </cell>
          <cell r="S174">
            <v>56.177978153059996</v>
          </cell>
          <cell r="T174">
            <v>65.378911245259999</v>
          </cell>
          <cell r="U174">
            <v>60.214436816019997</v>
          </cell>
          <cell r="V174">
            <v>49.163226856559994</v>
          </cell>
          <cell r="W174">
            <v>38.87063087264</v>
          </cell>
          <cell r="X174">
            <v>45.708496023000002</v>
          </cell>
          <cell r="Y174">
            <v>45.870645472</v>
          </cell>
          <cell r="Z174">
            <v>50.682198984188432</v>
          </cell>
          <cell r="AA174">
            <v>634.42619069857847</v>
          </cell>
          <cell r="AB174">
            <v>0.73449525917993053</v>
          </cell>
          <cell r="AC174" t="str">
            <v/>
          </cell>
          <cell r="AD174">
            <v>0.73449525917993053</v>
          </cell>
          <cell r="AE174">
            <v>60.442500000000003</v>
          </cell>
          <cell r="AF174">
            <v>60.4</v>
          </cell>
          <cell r="AG174">
            <v>60.4</v>
          </cell>
          <cell r="AH174">
            <v>67.674722222222201</v>
          </cell>
          <cell r="AI174">
            <v>68.014937910197958</v>
          </cell>
          <cell r="AJ174">
            <v>68.014937910197958</v>
          </cell>
          <cell r="AK174">
            <v>67.71493791019796</v>
          </cell>
          <cell r="AL174">
            <v>67.989937910197952</v>
          </cell>
          <cell r="AP174">
            <v>-4.2526461975098897</v>
          </cell>
          <cell r="AQ174">
            <v>-4.913413935020003</v>
          </cell>
          <cell r="AR174">
            <v>-11.644321280419994</v>
          </cell>
          <cell r="AS174">
            <v>-5.7471745334221964</v>
          </cell>
          <cell r="AT174">
            <v>-11.836959757137961</v>
          </cell>
          <cell r="AU174">
            <v>-2.6360266649379582</v>
          </cell>
          <cell r="AV174">
            <v>-7.5005010941779631</v>
          </cell>
          <cell r="AW174">
            <v>-18.826711053637958</v>
          </cell>
          <cell r="AY174">
            <v>111.67643986747011</v>
          </cell>
          <cell r="AZ174">
            <v>160.43211858705013</v>
          </cell>
          <cell r="BA174">
            <v>222.35966627585015</v>
          </cell>
          <cell r="BB174">
            <v>278.53764442891014</v>
          </cell>
          <cell r="BC174">
            <v>343.91655567417013</v>
          </cell>
          <cell r="BD174">
            <v>404.13099249019012</v>
          </cell>
          <cell r="BE174">
            <v>453.29421934675014</v>
          </cell>
          <cell r="BH174">
            <v>120.8425</v>
          </cell>
          <cell r="BI174">
            <v>181.24250000000001</v>
          </cell>
          <cell r="BJ174">
            <v>248.91722222222222</v>
          </cell>
          <cell r="BK174">
            <v>316.93216013242017</v>
          </cell>
          <cell r="BL174">
            <v>384.94709804261811</v>
          </cell>
          <cell r="BM174">
            <v>452.66203595281604</v>
          </cell>
          <cell r="BN174">
            <v>520.65197386301395</v>
          </cell>
          <cell r="BQ174">
            <v>-9.1660601325298927</v>
          </cell>
          <cell r="BR174">
            <v>-20.81038141294988</v>
          </cell>
          <cell r="BS174">
            <v>-26.557555946372077</v>
          </cell>
          <cell r="BT174">
            <v>-38.394515703510024</v>
          </cell>
          <cell r="BU174">
            <v>-41.030542368447982</v>
          </cell>
          <cell r="BV174">
            <v>-48.531043462625917</v>
          </cell>
          <cell r="BW174">
            <v>-67.35775451626381</v>
          </cell>
          <cell r="BZ174">
            <v>0.30804005739047435</v>
          </cell>
          <cell r="CA174">
            <v>0.34479039818509827</v>
          </cell>
        </row>
        <row r="175">
          <cell r="Q175">
            <v>27.317772605470001</v>
          </cell>
          <cell r="R175">
            <v>17.786705797749999</v>
          </cell>
          <cell r="S175">
            <v>16.026068867319999</v>
          </cell>
          <cell r="T175">
            <v>3.8731875180900004</v>
          </cell>
          <cell r="U175">
            <v>2.29242910388</v>
          </cell>
          <cell r="V175">
            <v>3.2107595918200014</v>
          </cell>
          <cell r="W175">
            <v>1.9944461786999981</v>
          </cell>
          <cell r="X175">
            <v>1.9449681834900003</v>
          </cell>
          <cell r="Y175">
            <v>1.891966696719994</v>
          </cell>
          <cell r="Z175">
            <v>-3.3399999999872421E-4</v>
          </cell>
          <cell r="AA175">
            <v>91.483594952479976</v>
          </cell>
          <cell r="AB175">
            <v>4.974173187738333E-2</v>
          </cell>
          <cell r="AC175" t="e">
            <v>#VALUE!</v>
          </cell>
          <cell r="AD175">
            <v>4.974173187738333E-2</v>
          </cell>
          <cell r="AE175">
            <v>1</v>
          </cell>
          <cell r="AF175">
            <v>1.67</v>
          </cell>
          <cell r="AG175">
            <v>12.07</v>
          </cell>
          <cell r="AH175">
            <v>15.57</v>
          </cell>
          <cell r="AI175">
            <v>16.960999999999999</v>
          </cell>
          <cell r="AJ175">
            <v>18.37</v>
          </cell>
          <cell r="AK175">
            <v>16.878357587308294</v>
          </cell>
          <cell r="AL175">
            <v>14.648044942680542</v>
          </cell>
          <cell r="AP175">
            <v>0.43595249885999721</v>
          </cell>
          <cell r="AQ175">
            <v>12.039671910380003</v>
          </cell>
          <cell r="AR175">
            <v>15.247772605470001</v>
          </cell>
          <cell r="AS175">
            <v>2.2167057977499987</v>
          </cell>
          <cell r="AT175">
            <v>-0.93493113267999917</v>
          </cell>
          <cell r="AU175">
            <v>-14.49681248191</v>
          </cell>
          <cell r="AV175">
            <v>-14.585928483428294</v>
          </cell>
          <cell r="AW175">
            <v>-11.437285350860542</v>
          </cell>
          <cell r="AY175">
            <v>15.14562440924</v>
          </cell>
          <cell r="AZ175">
            <v>42.463397014709997</v>
          </cell>
          <cell r="BA175">
            <v>60.25010281246</v>
          </cell>
          <cell r="BB175">
            <v>76.276171679779992</v>
          </cell>
          <cell r="BC175">
            <v>80.149359197869998</v>
          </cell>
          <cell r="BD175">
            <v>82.441788301749995</v>
          </cell>
          <cell r="BE175">
            <v>85.652547893570002</v>
          </cell>
          <cell r="BH175">
            <v>2.67</v>
          </cell>
          <cell r="BI175">
            <v>14.74</v>
          </cell>
          <cell r="BJ175">
            <v>30.310000000000002</v>
          </cell>
          <cell r="BK175">
            <v>47.271000000000001</v>
          </cell>
          <cell r="BL175">
            <v>65.641000000000005</v>
          </cell>
          <cell r="BM175">
            <v>82.519357587308292</v>
          </cell>
          <cell r="BN175">
            <v>97.167402529988834</v>
          </cell>
          <cell r="BQ175">
            <v>12.47562440924</v>
          </cell>
          <cell r="BR175">
            <v>27.723397014709995</v>
          </cell>
          <cell r="BS175">
            <v>29.940102812459994</v>
          </cell>
          <cell r="BT175">
            <v>29.005171679779991</v>
          </cell>
          <cell r="BU175">
            <v>14.508359197869986</v>
          </cell>
          <cell r="BV175">
            <v>-7.7569285558297452E-2</v>
          </cell>
          <cell r="BW175">
            <v>-11.514854636418832</v>
          </cell>
          <cell r="BZ175">
            <v>7.1788382384570096E-2</v>
          </cell>
          <cell r="CA175">
            <v>5.8793498229625228E-2</v>
          </cell>
        </row>
        <row r="176">
          <cell r="Q176">
            <v>35.094471764150001</v>
          </cell>
          <cell r="R176">
            <v>35.14656270695</v>
          </cell>
          <cell r="S176">
            <v>29.180717095710001</v>
          </cell>
          <cell r="T176">
            <v>31.759557582969997</v>
          </cell>
          <cell r="U176">
            <v>26.012900590530002</v>
          </cell>
          <cell r="V176">
            <v>28.550581069179998</v>
          </cell>
          <cell r="W176">
            <v>29.711161721580002</v>
          </cell>
          <cell r="X176">
            <v>29.501093009100003</v>
          </cell>
          <cell r="Y176">
            <v>16.481547299860001</v>
          </cell>
          <cell r="Z176">
            <v>54.881081765122673</v>
          </cell>
          <cell r="AA176">
            <v>407.57820320317273</v>
          </cell>
          <cell r="AB176">
            <v>0.3597821418076097</v>
          </cell>
          <cell r="AC176" t="e">
            <v>#VALUE!</v>
          </cell>
          <cell r="AD176">
            <v>0.3597821418076097</v>
          </cell>
          <cell r="AE176">
            <v>29.198869108833222</v>
          </cell>
          <cell r="AF176">
            <v>28.8</v>
          </cell>
          <cell r="AG176">
            <v>31.3</v>
          </cell>
          <cell r="AH176">
            <v>27.130943987791408</v>
          </cell>
          <cell r="AI176">
            <v>30.444743670989389</v>
          </cell>
          <cell r="AJ176">
            <v>28.784751352719894</v>
          </cell>
          <cell r="AK176">
            <v>31.027972937692418</v>
          </cell>
          <cell r="AL176">
            <v>31.818774086118658</v>
          </cell>
          <cell r="AP176">
            <v>6.3351749155667676</v>
          </cell>
          <cell r="AQ176">
            <v>26.924484573620003</v>
          </cell>
          <cell r="AR176">
            <v>3.7944717641499999</v>
          </cell>
          <cell r="AS176">
            <v>8.0156187191585921</v>
          </cell>
          <cell r="AT176">
            <v>-1.264026575279388</v>
          </cell>
          <cell r="AU176">
            <v>2.9748062302501026</v>
          </cell>
          <cell r="AV176">
            <v>-5.0150723471624161</v>
          </cell>
          <cell r="AW176">
            <v>-3.2681930169386604</v>
          </cell>
          <cell r="AY176">
            <v>91.258528598020007</v>
          </cell>
          <cell r="AZ176">
            <v>126.35300036216999</v>
          </cell>
          <cell r="BA176">
            <v>161.49956306912</v>
          </cell>
          <cell r="BB176">
            <v>190.68028016483001</v>
          </cell>
          <cell r="BC176">
            <v>222.43983774780003</v>
          </cell>
          <cell r="BD176">
            <v>248.45273833832999</v>
          </cell>
          <cell r="BE176">
            <v>277.00331940750999</v>
          </cell>
          <cell r="BH176">
            <v>0</v>
          </cell>
          <cell r="BI176">
            <v>89.29886910883323</v>
          </cell>
          <cell r="BJ176">
            <v>116.42981309662463</v>
          </cell>
          <cell r="BK176">
            <v>146.87455676761402</v>
          </cell>
          <cell r="BL176">
            <v>175.65930812033389</v>
          </cell>
          <cell r="BM176">
            <v>206.68728105802634</v>
          </cell>
          <cell r="BN176">
            <v>238.50605514414499</v>
          </cell>
          <cell r="BQ176">
            <v>91.258528598020007</v>
          </cell>
          <cell r="BR176">
            <v>37.05413125333677</v>
          </cell>
          <cell r="BS176">
            <v>45.069749972495373</v>
          </cell>
          <cell r="BT176">
            <v>43.805723397215992</v>
          </cell>
          <cell r="BU176">
            <v>46.780529627466109</v>
          </cell>
          <cell r="BV176">
            <v>41.76545728030365</v>
          </cell>
          <cell r="BW176">
            <v>38.497264263364997</v>
          </cell>
          <cell r="BZ176">
            <v>0.19923548097718502</v>
          </cell>
          <cell r="CA176">
            <v>0.15733497693499554</v>
          </cell>
        </row>
        <row r="177">
          <cell r="Q177">
            <v>22.9039720259</v>
          </cell>
          <cell r="R177">
            <v>25.0219692973</v>
          </cell>
          <cell r="S177">
            <v>21.114573597</v>
          </cell>
          <cell r="T177">
            <v>20.491068197259999</v>
          </cell>
          <cell r="U177">
            <v>18.793302554930001</v>
          </cell>
          <cell r="V177">
            <v>20.673125192440001</v>
          </cell>
          <cell r="W177">
            <v>21.788663787080001</v>
          </cell>
          <cell r="X177">
            <v>23.042011341850003</v>
          </cell>
          <cell r="Y177">
            <v>10.44828470136</v>
          </cell>
          <cell r="Z177">
            <v>47.236163857398111</v>
          </cell>
          <cell r="AA177">
            <v>281.14187918592813</v>
          </cell>
          <cell r="AB177">
            <v>0.31086268638339837</v>
          </cell>
          <cell r="AC177" t="str">
            <v/>
          </cell>
          <cell r="AD177">
            <v>0.31086268638339837</v>
          </cell>
          <cell r="AE177">
            <v>22</v>
          </cell>
          <cell r="AF177">
            <v>22</v>
          </cell>
          <cell r="AG177">
            <v>22</v>
          </cell>
          <cell r="AH177">
            <v>23</v>
          </cell>
          <cell r="AI177">
            <v>26.92924657871426</v>
          </cell>
          <cell r="AJ177">
            <v>26.854149303394049</v>
          </cell>
          <cell r="AK177">
            <v>26.855239421008392</v>
          </cell>
          <cell r="AL177">
            <v>29.218076853133606</v>
          </cell>
          <cell r="AP177">
            <v>0.79152494470999457</v>
          </cell>
          <cell r="AQ177">
            <v>4.8372196887000065</v>
          </cell>
          <cell r="AR177">
            <v>0.90397202589999992</v>
          </cell>
          <cell r="AS177">
            <v>2.0219692973000001</v>
          </cell>
          <cell r="AT177">
            <v>-5.8146729817142599</v>
          </cell>
          <cell r="AU177">
            <v>-6.3630811061340502</v>
          </cell>
          <cell r="AV177">
            <v>-8.0619368660783906</v>
          </cell>
          <cell r="AW177">
            <v>-8.5449516606936058</v>
          </cell>
          <cell r="AY177">
            <v>49.628744633410001</v>
          </cell>
          <cell r="AZ177">
            <v>72.532716659309997</v>
          </cell>
          <cell r="BA177">
            <v>97.554685956610001</v>
          </cell>
          <cell r="BB177">
            <v>118.66925955361</v>
          </cell>
          <cell r="BC177">
            <v>139.16032775087001</v>
          </cell>
          <cell r="BD177">
            <v>157.9536303058</v>
          </cell>
          <cell r="BE177">
            <v>178.62675549824002</v>
          </cell>
          <cell r="BH177">
            <v>0</v>
          </cell>
          <cell r="BI177">
            <v>66</v>
          </cell>
          <cell r="BJ177">
            <v>89</v>
          </cell>
          <cell r="BK177">
            <v>115.92924657871426</v>
          </cell>
          <cell r="BL177">
            <v>142.78339588210829</v>
          </cell>
          <cell r="BM177">
            <v>169.6386353031167</v>
          </cell>
          <cell r="BN177">
            <v>198.8567121562503</v>
          </cell>
          <cell r="BQ177">
            <v>49.628744633410001</v>
          </cell>
          <cell r="BR177">
            <v>6.5327166593099975</v>
          </cell>
          <cell r="BS177">
            <v>8.5546859566100011</v>
          </cell>
          <cell r="BT177">
            <v>2.7400129748957482</v>
          </cell>
          <cell r="BU177">
            <v>-3.6230681312382842</v>
          </cell>
          <cell r="BV177">
            <v>-11.685004997316696</v>
          </cell>
          <cell r="BW177">
            <v>-20.229956658010281</v>
          </cell>
          <cell r="BZ177">
            <v>0.12464347714469375</v>
          </cell>
          <cell r="CA177">
            <v>0.12788859604537731</v>
          </cell>
        </row>
        <row r="178">
          <cell r="Q178">
            <v>12.190499738249997</v>
          </cell>
          <cell r="R178">
            <v>10.12459340965</v>
          </cell>
          <cell r="S178">
            <v>8.0661434987099998</v>
          </cell>
          <cell r="T178">
            <v>11.26848938571</v>
          </cell>
          <cell r="U178">
            <v>7.2195980356000007</v>
          </cell>
          <cell r="V178">
            <v>7.8774558767399991</v>
          </cell>
          <cell r="W178">
            <v>7.9224979344999999</v>
          </cell>
          <cell r="X178">
            <v>6.4590816672500004</v>
          </cell>
          <cell r="Y178">
            <v>6.0332625985000004</v>
          </cell>
          <cell r="Z178">
            <v>7.6449179077245635</v>
          </cell>
          <cell r="AA178">
            <v>126.43632401724457</v>
          </cell>
          <cell r="AB178">
            <v>4.8919455424211347E-2</v>
          </cell>
          <cell r="AC178" t="str">
            <v/>
          </cell>
          <cell r="AD178">
            <v>4.8919455424211347E-2</v>
          </cell>
          <cell r="AE178">
            <v>7.19886910883322</v>
          </cell>
          <cell r="AF178">
            <v>6.8000000000000007</v>
          </cell>
          <cell r="AG178">
            <v>9.3000000000000007</v>
          </cell>
          <cell r="AH178">
            <v>4.1309439877914071</v>
          </cell>
          <cell r="AI178">
            <v>3.5154970922751296</v>
          </cell>
          <cell r="AJ178">
            <v>1.9306020493258464</v>
          </cell>
          <cell r="AK178">
            <v>4.1727335166840263</v>
          </cell>
          <cell r="AL178">
            <v>2.6006972329850533</v>
          </cell>
          <cell r="AP178">
            <v>5.5436499708567784</v>
          </cell>
          <cell r="AQ178">
            <v>22.087264884919996</v>
          </cell>
          <cell r="AR178">
            <v>2.8904997382499964</v>
          </cell>
          <cell r="AS178">
            <v>5.993649421858593</v>
          </cell>
          <cell r="AT178">
            <v>4.5506464064348702</v>
          </cell>
          <cell r="AU178">
            <v>9.3378873363841528</v>
          </cell>
          <cell r="AV178">
            <v>3.0468645189159744</v>
          </cell>
          <cell r="AW178">
            <v>5.2767586437549454</v>
          </cell>
          <cell r="AY178">
            <v>41.629783964609999</v>
          </cell>
          <cell r="AZ178">
            <v>53.820283702859996</v>
          </cell>
          <cell r="BA178">
            <v>63.94487711251</v>
          </cell>
          <cell r="BB178">
            <v>72.011020611220005</v>
          </cell>
          <cell r="BC178">
            <v>83.279509996930003</v>
          </cell>
          <cell r="BD178">
            <v>90.499108032530003</v>
          </cell>
          <cell r="BE178">
            <v>98.376563909270004</v>
          </cell>
          <cell r="BH178">
            <v>0</v>
          </cell>
          <cell r="BI178">
            <v>23.298869108833223</v>
          </cell>
          <cell r="BJ178">
            <v>27.429813096624631</v>
          </cell>
          <cell r="BK178">
            <v>30.945310188899761</v>
          </cell>
          <cell r="BL178">
            <v>32.875912238225609</v>
          </cell>
          <cell r="BM178">
            <v>37.048645754909636</v>
          </cell>
          <cell r="BN178">
            <v>39.649342987894691</v>
          </cell>
          <cell r="BQ178">
            <v>41.629783964609999</v>
          </cell>
          <cell r="BR178">
            <v>30.521414594026773</v>
          </cell>
          <cell r="BS178">
            <v>36.515064015885372</v>
          </cell>
          <cell r="BT178">
            <v>41.065710422320244</v>
          </cell>
          <cell r="BU178">
            <v>50.403597758704393</v>
          </cell>
          <cell r="BV178">
            <v>53.450462277620368</v>
          </cell>
          <cell r="BW178">
            <v>58.727220921375313</v>
          </cell>
          <cell r="BZ178">
            <v>7.4592003832491288E-2</v>
          </cell>
          <cell r="CA178">
            <v>2.9446380889618252E-2</v>
          </cell>
        </row>
        <row r="179">
          <cell r="Q179">
            <v>155.65266027014036</v>
          </cell>
          <cell r="R179">
            <v>58.087687214378782</v>
          </cell>
          <cell r="S179">
            <v>86.553286193795373</v>
          </cell>
          <cell r="T179">
            <v>155.67925618670219</v>
          </cell>
          <cell r="U179">
            <v>294.66962690616242</v>
          </cell>
          <cell r="V179">
            <v>183.87394367286561</v>
          </cell>
          <cell r="W179">
            <v>223.57232915489456</v>
          </cell>
          <cell r="X179">
            <v>12.998436634050623</v>
          </cell>
          <cell r="Y179">
            <v>6.4403356636901039</v>
          </cell>
          <cell r="Z179">
            <v>1.2586452902</v>
          </cell>
          <cell r="AA179">
            <v>102.02637491710546</v>
          </cell>
          <cell r="AB179">
            <v>0.11528057547271719</v>
          </cell>
          <cell r="AC179" t="e">
            <v>#VALUE!</v>
          </cell>
          <cell r="AD179">
            <v>0.11528057547271719</v>
          </cell>
          <cell r="AE179">
            <v>43.358681283538402</v>
          </cell>
          <cell r="AF179">
            <v>54.703301943100755</v>
          </cell>
          <cell r="AG179">
            <v>206.42999999999998</v>
          </cell>
          <cell r="AH179">
            <v>70.698789840206189</v>
          </cell>
          <cell r="AI179">
            <v>59.375908959537568</v>
          </cell>
          <cell r="AJ179">
            <v>96.220930635838158</v>
          </cell>
          <cell r="AK179">
            <v>335.83759517341036</v>
          </cell>
          <cell r="AL179">
            <v>85.101789017341048</v>
          </cell>
          <cell r="AP179">
            <v>83.805314235128293</v>
          </cell>
          <cell r="AQ179">
            <v>-12.008406786217925</v>
          </cell>
          <cell r="AR179">
            <v>-50.777339729859619</v>
          </cell>
          <cell r="AS179">
            <v>-12.611102625827407</v>
          </cell>
          <cell r="AT179">
            <v>27.177377234257804</v>
          </cell>
          <cell r="AU179">
            <v>59.458325550864032</v>
          </cell>
          <cell r="AV179">
            <v>-41.167968267247943</v>
          </cell>
          <cell r="AW179">
            <v>98.77215465552456</v>
          </cell>
          <cell r="AY179">
            <v>169.85889067554956</v>
          </cell>
          <cell r="AZ179">
            <v>325.51155094568986</v>
          </cell>
          <cell r="BA179">
            <v>383.59923816006869</v>
          </cell>
          <cell r="BB179">
            <v>470.15252435386401</v>
          </cell>
          <cell r="BC179">
            <v>625.83178054056623</v>
          </cell>
          <cell r="BD179">
            <v>920.50140744672865</v>
          </cell>
          <cell r="BE179">
            <v>1104.3753511195941</v>
          </cell>
          <cell r="BH179">
            <v>98.061983226639157</v>
          </cell>
          <cell r="BI179">
            <v>304.49198322663915</v>
          </cell>
          <cell r="BJ179">
            <v>375.19077306684534</v>
          </cell>
          <cell r="BK179">
            <v>434.56668202638292</v>
          </cell>
          <cell r="BL179">
            <v>530.78761266222102</v>
          </cell>
          <cell r="BM179">
            <v>866.6252078356315</v>
          </cell>
          <cell r="BN179">
            <v>951.72699685297255</v>
          </cell>
          <cell r="BQ179">
            <v>71.79690744891036</v>
          </cell>
          <cell r="BR179">
            <v>21.019567719050727</v>
          </cell>
          <cell r="BS179">
            <v>8.4084650932233131</v>
          </cell>
          <cell r="BT179">
            <v>35.585842327481132</v>
          </cell>
          <cell r="BU179">
            <v>95.044167878345149</v>
          </cell>
          <cell r="BV179">
            <v>53.876199611097149</v>
          </cell>
          <cell r="BW179">
            <v>152.6483542666216</v>
          </cell>
          <cell r="BZ179">
            <v>0.56054660473263629</v>
          </cell>
          <cell r="CA179">
            <v>0.47541720213530098</v>
          </cell>
        </row>
        <row r="180">
          <cell r="Q180">
            <v>20.389989183469996</v>
          </cell>
          <cell r="R180">
            <v>23.18330702766</v>
          </cell>
          <cell r="S180">
            <v>26.06416653558</v>
          </cell>
          <cell r="T180">
            <v>47.061405926010011</v>
          </cell>
          <cell r="U180">
            <v>30.953203019040004</v>
          </cell>
          <cell r="V180">
            <v>36.708243836569999</v>
          </cell>
          <cell r="W180">
            <v>24.578930537091001</v>
          </cell>
          <cell r="AE180">
            <v>27.7</v>
          </cell>
          <cell r="AF180">
            <v>36</v>
          </cell>
          <cell r="AG180">
            <v>32.700000000000003</v>
          </cell>
          <cell r="AH180">
            <v>24.7</v>
          </cell>
          <cell r="AI180">
            <v>31.9</v>
          </cell>
          <cell r="AJ180">
            <v>52.1</v>
          </cell>
          <cell r="AK180">
            <v>39</v>
          </cell>
          <cell r="AL180">
            <v>43.2</v>
          </cell>
          <cell r="AP180">
            <v>10.564640287859877</v>
          </cell>
          <cell r="AQ180">
            <v>-11.601199240870002</v>
          </cell>
          <cell r="AR180">
            <v>-12.310010816530006</v>
          </cell>
          <cell r="AT180">
            <v>-5.8358334644199985</v>
          </cell>
          <cell r="AU180">
            <v>-5.0385940739899908</v>
          </cell>
          <cell r="AV180">
            <v>-8.0467969809599964</v>
          </cell>
          <cell r="AW180">
            <v>-6.4917561634300043</v>
          </cell>
          <cell r="AY180">
            <v>62.663441046989874</v>
          </cell>
          <cell r="AZ180">
            <v>83.053430230459867</v>
          </cell>
          <cell r="BA180">
            <v>106.23673725811986</v>
          </cell>
          <cell r="BB180">
            <v>132.30090379369986</v>
          </cell>
          <cell r="BC180">
            <v>179.36230971970986</v>
          </cell>
          <cell r="BD180">
            <v>210.31551273874987</v>
          </cell>
          <cell r="BE180">
            <v>247.02375657531988</v>
          </cell>
          <cell r="BH180">
            <v>63.7</v>
          </cell>
          <cell r="BI180">
            <v>96.4</v>
          </cell>
          <cell r="BJ180">
            <v>121.10000000000001</v>
          </cell>
          <cell r="BK180">
            <v>153</v>
          </cell>
          <cell r="BL180">
            <v>205.1</v>
          </cell>
          <cell r="BM180">
            <v>244.1</v>
          </cell>
          <cell r="BN180">
            <v>287.3</v>
          </cell>
          <cell r="BQ180">
            <v>-1.0365589530101289</v>
          </cell>
          <cell r="BR180">
            <v>-13.346569769540139</v>
          </cell>
          <cell r="BS180">
            <v>-14.863262741880149</v>
          </cell>
          <cell r="BT180">
            <v>-20.69909620630014</v>
          </cell>
          <cell r="BU180">
            <v>-25.737690280290138</v>
          </cell>
          <cell r="BV180">
            <v>-33.784487261250121</v>
          </cell>
          <cell r="BW180">
            <v>-40.276243424680132</v>
          </cell>
          <cell r="BZ180">
            <v>0.16065169084820849</v>
          </cell>
          <cell r="CA180">
            <v>0.18370449089587504</v>
          </cell>
        </row>
        <row r="181">
          <cell r="Q181">
            <v>20.419145816216478</v>
          </cell>
          <cell r="R181">
            <v>18.153312371182583</v>
          </cell>
          <cell r="S181">
            <v>17.05947118514537</v>
          </cell>
          <cell r="T181">
            <v>12.247566229500725</v>
          </cell>
          <cell r="U181">
            <v>25.380658931673061</v>
          </cell>
          <cell r="V181">
            <v>21.110588443768986</v>
          </cell>
          <cell r="W181">
            <v>19.332088271396032</v>
          </cell>
          <cell r="AE181">
            <v>2</v>
          </cell>
          <cell r="AF181">
            <v>4.0999999999999996</v>
          </cell>
          <cell r="AG181">
            <v>5</v>
          </cell>
          <cell r="AH181">
            <v>22</v>
          </cell>
          <cell r="AI181">
            <v>10.4</v>
          </cell>
          <cell r="AJ181">
            <v>11.8</v>
          </cell>
          <cell r="AK181">
            <v>23.4</v>
          </cell>
          <cell r="AL181">
            <v>7.2</v>
          </cell>
          <cell r="AP181">
            <v>6.741418895517878</v>
          </cell>
          <cell r="AQ181">
            <v>2.3909133710559747</v>
          </cell>
          <cell r="AR181">
            <v>15.419145816216478</v>
          </cell>
          <cell r="AT181">
            <v>6.6594711851453692</v>
          </cell>
          <cell r="AU181">
            <v>0.44756622950072433</v>
          </cell>
          <cell r="AV181">
            <v>1.9806589316730623</v>
          </cell>
          <cell r="AW181">
            <v>13.910588443768987</v>
          </cell>
          <cell r="AY181">
            <v>15.232332266573852</v>
          </cell>
          <cell r="AZ181">
            <v>35.651478082790334</v>
          </cell>
          <cell r="BA181">
            <v>53.804790453972913</v>
          </cell>
          <cell r="BB181">
            <v>70.864261639118283</v>
          </cell>
          <cell r="BC181">
            <v>83.111827868619002</v>
          </cell>
          <cell r="BD181">
            <v>108.49248680029206</v>
          </cell>
          <cell r="BE181">
            <v>129.60307524406105</v>
          </cell>
          <cell r="BH181">
            <v>6.1</v>
          </cell>
          <cell r="BI181">
            <v>11.1</v>
          </cell>
          <cell r="BJ181">
            <v>33.1</v>
          </cell>
          <cell r="BK181">
            <v>43.5</v>
          </cell>
          <cell r="BL181">
            <v>55.3</v>
          </cell>
          <cell r="BM181">
            <v>78.699999999999989</v>
          </cell>
          <cell r="BN181">
            <v>85.899999999999991</v>
          </cell>
          <cell r="BQ181">
            <v>9.1323322665738527</v>
          </cell>
          <cell r="BR181">
            <v>24.551478082790332</v>
          </cell>
          <cell r="BS181">
            <v>20.704790453972912</v>
          </cell>
          <cell r="BT181">
            <v>27.364261639118283</v>
          </cell>
          <cell r="BU181">
            <v>27.811827868619005</v>
          </cell>
          <cell r="BV181">
            <v>29.792486800292068</v>
          </cell>
          <cell r="BW181">
            <v>43.703075244061054</v>
          </cell>
          <cell r="BZ181">
            <v>7.4441813876305482E-2</v>
          </cell>
          <cell r="CA181">
            <v>4.9531244985577226E-2</v>
          </cell>
        </row>
        <row r="182">
          <cell r="Q182">
            <v>5.0113765807009782</v>
          </cell>
          <cell r="R182">
            <v>4.7818756766337636</v>
          </cell>
          <cell r="S182">
            <v>21.554095750260004</v>
          </cell>
          <cell r="T182">
            <v>5.9497288321294901</v>
          </cell>
          <cell r="U182">
            <v>3.9456540861499994</v>
          </cell>
          <cell r="V182">
            <v>21.941462904838779</v>
          </cell>
          <cell r="W182">
            <v>6.9551681920775339</v>
          </cell>
          <cell r="AE182">
            <v>10.119681283538403</v>
          </cell>
          <cell r="AF182">
            <v>10.35904385061521</v>
          </cell>
          <cell r="AG182">
            <v>9.3999999999999986</v>
          </cell>
          <cell r="AH182">
            <v>7.7757898402061905</v>
          </cell>
          <cell r="AI182">
            <v>10.8</v>
          </cell>
          <cell r="AJ182">
            <v>24</v>
          </cell>
          <cell r="AK182">
            <v>5.2</v>
          </cell>
          <cell r="AL182">
            <v>29.5</v>
          </cell>
          <cell r="AP182">
            <v>53.538706444161605</v>
          </cell>
          <cell r="AQ182">
            <v>-1.4290486148652075</v>
          </cell>
          <cell r="AR182">
            <v>-4.3886234192990203</v>
          </cell>
          <cell r="AT182">
            <v>10.754095750260003</v>
          </cell>
          <cell r="AU182">
            <v>-18.050271167870509</v>
          </cell>
          <cell r="AV182">
            <v>-1.2543459138500008</v>
          </cell>
          <cell r="AW182">
            <v>-7.5585370951612205</v>
          </cell>
          <cell r="AY182">
            <v>72.588382963450016</v>
          </cell>
          <cell r="AZ182">
            <v>77.599759544150999</v>
          </cell>
          <cell r="BA182">
            <v>82.381635220784759</v>
          </cell>
          <cell r="BB182">
            <v>103.93573097104476</v>
          </cell>
          <cell r="BC182">
            <v>109.88545980317426</v>
          </cell>
          <cell r="BD182">
            <v>113.83111388932426</v>
          </cell>
          <cell r="BE182">
            <v>135.77257679416303</v>
          </cell>
          <cell r="BH182">
            <v>20.478725134153613</v>
          </cell>
          <cell r="BI182">
            <v>29.878725134153612</v>
          </cell>
          <cell r="BJ182">
            <v>37.654514974359799</v>
          </cell>
          <cell r="BK182">
            <v>48.454514974359796</v>
          </cell>
          <cell r="BL182">
            <v>72.454514974359796</v>
          </cell>
          <cell r="BM182">
            <v>77.654514974359799</v>
          </cell>
          <cell r="BN182">
            <v>107.1545149743598</v>
          </cell>
          <cell r="BQ182">
            <v>52.109657829296403</v>
          </cell>
          <cell r="BR182">
            <v>47.721034409997387</v>
          </cell>
          <cell r="BS182">
            <v>44.72712024642496</v>
          </cell>
          <cell r="BT182">
            <v>55.481215996684966</v>
          </cell>
          <cell r="BU182">
            <v>37.430944828814461</v>
          </cell>
          <cell r="BV182">
            <v>36.176598914964458</v>
          </cell>
          <cell r="BW182">
            <v>28.618061819803231</v>
          </cell>
          <cell r="BZ182">
            <v>9.8422488785964254E-2</v>
          </cell>
          <cell r="CA182">
            <v>6.4896244692697808E-2</v>
          </cell>
        </row>
        <row r="183">
          <cell r="Q183">
            <v>100</v>
          </cell>
          <cell r="R183">
            <v>0</v>
          </cell>
          <cell r="S183">
            <v>17.899999999999999</v>
          </cell>
          <cell r="T183">
            <v>88.812268683499994</v>
          </cell>
          <cell r="U183">
            <v>114.15</v>
          </cell>
          <cell r="V183">
            <v>98.247960756910004</v>
          </cell>
          <cell r="W183">
            <v>150.15</v>
          </cell>
          <cell r="AE183">
            <v>0</v>
          </cell>
          <cell r="AF183">
            <v>0</v>
          </cell>
          <cell r="AG183">
            <v>138.19999999999999</v>
          </cell>
          <cell r="AH183">
            <v>0</v>
          </cell>
          <cell r="AI183">
            <v>0</v>
          </cell>
          <cell r="AJ183">
            <v>0</v>
          </cell>
          <cell r="AK183">
            <v>139.078495</v>
          </cell>
          <cell r="AL183">
            <v>0</v>
          </cell>
          <cell r="AP183">
            <v>4.4000000000000004</v>
          </cell>
          <cell r="AQ183">
            <v>0.5</v>
          </cell>
          <cell r="AR183">
            <v>-38.199999999999989</v>
          </cell>
          <cell r="AT183">
            <v>17.899999999999999</v>
          </cell>
          <cell r="AU183">
            <v>88.812268683499994</v>
          </cell>
          <cell r="AV183">
            <v>-24.928494999999998</v>
          </cell>
          <cell r="AW183">
            <v>98.247960756910004</v>
          </cell>
          <cell r="AY183">
            <v>4.9000000000000004</v>
          </cell>
          <cell r="AZ183">
            <v>104.9</v>
          </cell>
          <cell r="BA183">
            <v>104.9</v>
          </cell>
          <cell r="BB183">
            <v>122.8</v>
          </cell>
          <cell r="BC183">
            <v>211.61226868349999</v>
          </cell>
          <cell r="BD183">
            <v>325.7622686835</v>
          </cell>
          <cell r="BE183">
            <v>424.01022944041</v>
          </cell>
          <cell r="BH183">
            <v>0</v>
          </cell>
          <cell r="BI183">
            <v>138.19999999999999</v>
          </cell>
          <cell r="BJ183">
            <v>138.19999999999999</v>
          </cell>
          <cell r="BK183">
            <v>138.19999999999999</v>
          </cell>
          <cell r="BL183">
            <v>138.19999999999999</v>
          </cell>
          <cell r="BM183">
            <v>277.27849500000002</v>
          </cell>
          <cell r="BN183">
            <v>277.27849500000002</v>
          </cell>
          <cell r="BQ183">
            <v>4.9000000000000004</v>
          </cell>
          <cell r="BR183">
            <v>-33.29999999999999</v>
          </cell>
          <cell r="BS183">
            <v>-33.29999999999999</v>
          </cell>
          <cell r="BT183">
            <v>-15.399999999999991</v>
          </cell>
          <cell r="BU183">
            <v>73.412268683500002</v>
          </cell>
          <cell r="BV183">
            <v>48.483773683499976</v>
          </cell>
          <cell r="BW183">
            <v>146.73173444040998</v>
          </cell>
          <cell r="BZ183">
            <v>0.18953741631313256</v>
          </cell>
          <cell r="CA183">
            <v>0.12378332833646967</v>
          </cell>
        </row>
        <row r="184"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109.19289789080555</v>
          </cell>
          <cell r="V184">
            <v>0</v>
          </cell>
          <cell r="W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111.04121000000001</v>
          </cell>
          <cell r="AL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-1.8483121091944525</v>
          </cell>
          <cell r="AW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109.19289789080555</v>
          </cell>
          <cell r="BE184">
            <v>109.19289789080555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111.04121000000001</v>
          </cell>
          <cell r="BN184">
            <v>111.04121000000001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-1.8483121091944525</v>
          </cell>
          <cell r="BW184">
            <v>-1.8483121091944525</v>
          </cell>
        </row>
        <row r="185">
          <cell r="Q185">
            <v>9.8321486897529002</v>
          </cell>
          <cell r="R185">
            <v>11.969192138902438</v>
          </cell>
          <cell r="S185">
            <v>3.9755527228100003</v>
          </cell>
          <cell r="T185">
            <v>1.608286515561961</v>
          </cell>
          <cell r="U185">
            <v>11.047212978493802</v>
          </cell>
          <cell r="V185">
            <v>5.8656877307778501</v>
          </cell>
          <cell r="W185">
            <v>22.556142154329997</v>
          </cell>
          <cell r="X185">
            <v>12.998436634050623</v>
          </cell>
          <cell r="Y185">
            <v>6.4403356636901039</v>
          </cell>
          <cell r="Z185">
            <v>1.2586452902</v>
          </cell>
          <cell r="AA185">
            <v>102.02637491710546</v>
          </cell>
          <cell r="AB185">
            <v>0.11528057547271719</v>
          </cell>
          <cell r="AC185" t="e">
            <v>#VALUE!</v>
          </cell>
          <cell r="AD185">
            <v>0.11528057547271719</v>
          </cell>
          <cell r="AE185">
            <v>3.5389999999999997</v>
          </cell>
          <cell r="AF185">
            <v>4.2442580924855484</v>
          </cell>
          <cell r="AG185">
            <v>21.13</v>
          </cell>
          <cell r="AH185">
            <v>16.222999999999999</v>
          </cell>
          <cell r="AI185">
            <v>6.2759089595375706</v>
          </cell>
          <cell r="AJ185">
            <v>8.320930635838149</v>
          </cell>
          <cell r="AK185">
            <v>18.117890173410402</v>
          </cell>
          <cell r="AL185">
            <v>5.2017890173410404</v>
          </cell>
          <cell r="AP185">
            <v>8.5605486075889345</v>
          </cell>
          <cell r="AQ185">
            <v>-1.869072301538699</v>
          </cell>
          <cell r="AR185">
            <v>-11.297851310247099</v>
          </cell>
          <cell r="AT185">
            <v>-2.3003562367275698</v>
          </cell>
          <cell r="AU185">
            <v>-6.7126441202761882</v>
          </cell>
          <cell r="AV185">
            <v>-7.0706771949166001</v>
          </cell>
          <cell r="AW185">
            <v>0.66389871343680973</v>
          </cell>
          <cell r="AY185">
            <v>14.474734398535784</v>
          </cell>
          <cell r="AZ185">
            <v>24.306883088288686</v>
          </cell>
          <cell r="BA185">
            <v>36.276075227191122</v>
          </cell>
          <cell r="BB185">
            <v>40.251627950001122</v>
          </cell>
          <cell r="BC185">
            <v>41.859914465563087</v>
          </cell>
          <cell r="BD185">
            <v>52.90712744405689</v>
          </cell>
          <cell r="BE185">
            <v>58.77281517483474</v>
          </cell>
          <cell r="BH185">
            <v>7.783258092485549</v>
          </cell>
          <cell r="BI185">
            <v>28.913258092485549</v>
          </cell>
          <cell r="BJ185">
            <v>45.136258092485548</v>
          </cell>
          <cell r="BK185">
            <v>51.412167052023108</v>
          </cell>
          <cell r="BL185">
            <v>59.73309768786126</v>
          </cell>
          <cell r="BM185">
            <v>77.850987861271676</v>
          </cell>
          <cell r="BN185">
            <v>83.052776878612718</v>
          </cell>
          <cell r="BQ185">
            <v>6.6914763060502338</v>
          </cell>
          <cell r="BR185">
            <v>-4.6063750041968614</v>
          </cell>
          <cell r="BS185">
            <v>-8.860182865294421</v>
          </cell>
          <cell r="BT185">
            <v>-11.160539102021989</v>
          </cell>
          <cell r="BU185">
            <v>-17.873183222298174</v>
          </cell>
          <cell r="BV185">
            <v>-24.943860417214786</v>
          </cell>
          <cell r="BW185">
            <v>-24.279961703777978</v>
          </cell>
          <cell r="BZ185">
            <v>3.7493194909025564E-2</v>
          </cell>
          <cell r="CA185">
            <v>5.3501893224681248E-2</v>
          </cell>
        </row>
        <row r="188">
          <cell r="Q188">
            <v>1562.7831531930278</v>
          </cell>
          <cell r="R188">
            <v>1335.5517192517016</v>
          </cell>
          <cell r="S188">
            <v>1459.047491855642</v>
          </cell>
          <cell r="T188">
            <v>1159.3107929749726</v>
          </cell>
          <cell r="U188">
            <v>1597.5626542380755</v>
          </cell>
          <cell r="V188">
            <v>1158.6352938180446</v>
          </cell>
          <cell r="W188">
            <v>1776.2541291407799</v>
          </cell>
          <cell r="X188">
            <v>1148.16500459793</v>
          </cell>
          <cell r="Y188">
            <v>1326.2427183671002</v>
          </cell>
          <cell r="Z188">
            <v>1444.4205285488624</v>
          </cell>
          <cell r="AA188">
            <v>16173.372973017389</v>
          </cell>
          <cell r="AB188">
            <v>14.480122042055168</v>
          </cell>
          <cell r="AC188" t="e">
            <v>#VALUE!</v>
          </cell>
          <cell r="AD188">
            <v>14.606218679749187</v>
          </cell>
          <cell r="AE188">
            <v>1068.756363721712</v>
          </cell>
          <cell r="AF188">
            <v>1031.5777194433952</v>
          </cell>
          <cell r="AG188">
            <v>1690.6351448769883</v>
          </cell>
          <cell r="AH188">
            <v>1358.7798698023994</v>
          </cell>
          <cell r="AI188">
            <v>1374.4917745222101</v>
          </cell>
          <cell r="AJ188">
            <v>1179.3930006395633</v>
          </cell>
          <cell r="AK188">
            <v>1534.3171599107404</v>
          </cell>
          <cell r="AP188">
            <v>71.364277281834575</v>
          </cell>
          <cell r="AQ188">
            <v>33.701126584312306</v>
          </cell>
          <cell r="AR188">
            <v>-127.85199168396048</v>
          </cell>
          <cell r="AS188">
            <v>-23.228150550697819</v>
          </cell>
          <cell r="AT188">
            <v>84.555717333431858</v>
          </cell>
          <cell r="AU188">
            <v>-20.082207664590669</v>
          </cell>
          <cell r="AV188">
            <v>63.245494327335109</v>
          </cell>
          <cell r="AY188">
            <v>2205.399487031254</v>
          </cell>
          <cell r="AZ188">
            <v>3768.1826402242814</v>
          </cell>
          <cell r="BA188">
            <v>5103.7343594759841</v>
          </cell>
          <cell r="BB188">
            <v>6562.7818513316261</v>
          </cell>
          <cell r="BC188">
            <v>7722.0926443065991</v>
          </cell>
          <cell r="BD188">
            <v>9319.6552985446742</v>
          </cell>
          <cell r="BE188">
            <v>10478.290592362719</v>
          </cell>
          <cell r="BH188">
            <v>2100.3340831651071</v>
          </cell>
          <cell r="BI188">
            <v>3790.969228042095</v>
          </cell>
          <cell r="BJ188">
            <v>5149.7490978444939</v>
          </cell>
          <cell r="BK188">
            <v>6524.240872366704</v>
          </cell>
          <cell r="BL188">
            <v>7703.633873006268</v>
          </cell>
          <cell r="BM188">
            <v>9237.951032917008</v>
          </cell>
          <cell r="BN188">
            <v>9237.951032917008</v>
          </cell>
          <cell r="BQ188">
            <v>105.06540386614701</v>
          </cell>
          <cell r="BR188">
            <v>-22.786587817813107</v>
          </cell>
          <cell r="BS188">
            <v>-46.014738368510578</v>
          </cell>
          <cell r="BT188">
            <v>38.540978964921635</v>
          </cell>
          <cell r="BU188">
            <v>18.458771300331165</v>
          </cell>
          <cell r="BV188">
            <v>81.704265627666246</v>
          </cell>
          <cell r="BW188">
            <v>1240.3395594457106</v>
          </cell>
          <cell r="BZ188">
            <v>6.9165436268801814</v>
          </cell>
          <cell r="CA188">
            <v>6.9000104275418552</v>
          </cell>
        </row>
        <row r="189">
          <cell r="Q189">
            <v>1268.7220575171</v>
          </cell>
          <cell r="R189">
            <v>1092.9445943212645</v>
          </cell>
          <cell r="S189">
            <v>1295.417872444752</v>
          </cell>
          <cell r="T189">
            <v>1014.5812168482155</v>
          </cell>
          <cell r="U189">
            <v>1354.7337588262978</v>
          </cell>
          <cell r="V189">
            <v>960.02224971059331</v>
          </cell>
          <cell r="W189">
            <v>1265.1986597871232</v>
          </cell>
          <cell r="X189">
            <v>936.90342965859668</v>
          </cell>
          <cell r="Y189">
            <v>1228.3875718281001</v>
          </cell>
          <cell r="Z189">
            <v>1156.9326777232959</v>
          </cell>
          <cell r="AA189">
            <v>13489.213309872008</v>
          </cell>
          <cell r="AB189">
            <v>12.122117719974254</v>
          </cell>
          <cell r="AC189" t="e">
            <v>#VALUE!</v>
          </cell>
          <cell r="AD189">
            <v>12.248214357668274</v>
          </cell>
          <cell r="AE189">
            <v>929.45947908848927</v>
          </cell>
          <cell r="AF189">
            <v>892.92130767706817</v>
          </cell>
          <cell r="AG189">
            <v>1360.775263643369</v>
          </cell>
          <cell r="AH189">
            <v>1117.5272050139802</v>
          </cell>
          <cell r="AI189">
            <v>1194.5268260458204</v>
          </cell>
          <cell r="AJ189">
            <v>1015.6999489663854</v>
          </cell>
          <cell r="AK189">
            <v>1339.5282498029148</v>
          </cell>
          <cell r="AP189">
            <v>72.717097568724057</v>
          </cell>
          <cell r="AQ189">
            <v>20.271336872389384</v>
          </cell>
          <cell r="AR189">
            <v>-92.05320612626906</v>
          </cell>
          <cell r="AS189">
            <v>-24.582610692715662</v>
          </cell>
          <cell r="AT189">
            <v>100.89104639893162</v>
          </cell>
          <cell r="AU189">
            <v>-1.1187321181698735</v>
          </cell>
          <cell r="AV189">
            <v>15.205509023383001</v>
          </cell>
          <cell r="AY189">
            <v>1915.3692212066708</v>
          </cell>
          <cell r="AZ189">
            <v>3184.0912787237703</v>
          </cell>
          <cell r="BA189">
            <v>4277.0358730450353</v>
          </cell>
          <cell r="BB189">
            <v>5572.4537454897873</v>
          </cell>
          <cell r="BC189">
            <v>6587.0349623380034</v>
          </cell>
          <cell r="BD189">
            <v>7941.7687211643006</v>
          </cell>
          <cell r="BE189">
            <v>8901.7909708748939</v>
          </cell>
          <cell r="BH189">
            <v>1822.3807867655573</v>
          </cell>
          <cell r="BI189">
            <v>3183.1560504089261</v>
          </cell>
          <cell r="BJ189">
            <v>4300.6832554229059</v>
          </cell>
          <cell r="BK189">
            <v>5495.2100814687265</v>
          </cell>
          <cell r="BL189">
            <v>6510.9100304351123</v>
          </cell>
          <cell r="BM189">
            <v>7850.4382802380269</v>
          </cell>
          <cell r="BN189">
            <v>7850.4382802380269</v>
          </cell>
          <cell r="BQ189">
            <v>92.988434441113299</v>
          </cell>
          <cell r="BR189">
            <v>0.93522831484444424</v>
          </cell>
          <cell r="BS189">
            <v>-23.647382377871011</v>
          </cell>
          <cell r="BT189">
            <v>77.243664021060852</v>
          </cell>
          <cell r="BU189">
            <v>76.124931902891007</v>
          </cell>
          <cell r="BV189">
            <v>91.330440926273695</v>
          </cell>
          <cell r="BW189">
            <v>1051.352690636867</v>
          </cell>
          <cell r="BZ189">
            <v>5.8998922685013762</v>
          </cell>
          <cell r="CA189">
            <v>5.8317084954165219</v>
          </cell>
        </row>
        <row r="190">
          <cell r="Q190">
            <v>229.82562720125335</v>
          </cell>
          <cell r="R190">
            <v>231.78627338494337</v>
          </cell>
          <cell r="S190">
            <v>220.36962725388335</v>
          </cell>
          <cell r="T190">
            <v>260.44324293338332</v>
          </cell>
          <cell r="U190">
            <v>322.04120313933333</v>
          </cell>
          <cell r="V190">
            <v>236.95060855333335</v>
          </cell>
          <cell r="W190">
            <v>239.19305935433331</v>
          </cell>
          <cell r="X190">
            <v>228.78283836333335</v>
          </cell>
          <cell r="Y190">
            <v>240.99025244333333</v>
          </cell>
          <cell r="Z190">
            <v>489.89481366878056</v>
          </cell>
          <cell r="AA190">
            <v>3086.9989706022366</v>
          </cell>
          <cell r="AB190">
            <v>2.8239336017217149</v>
          </cell>
          <cell r="AC190" t="str">
            <v/>
          </cell>
          <cell r="AD190">
            <v>2.8239336017217149</v>
          </cell>
          <cell r="AE190">
            <v>136.05759002946508</v>
          </cell>
          <cell r="AF190">
            <v>235.99584037193952</v>
          </cell>
          <cell r="AG190">
            <v>253.06730158728695</v>
          </cell>
          <cell r="AH190">
            <v>238.41410385292349</v>
          </cell>
          <cell r="AI190">
            <v>234.579779344998</v>
          </cell>
          <cell r="AJ190">
            <v>263.55543885477232</v>
          </cell>
          <cell r="AK190">
            <v>313.56136992002473</v>
          </cell>
          <cell r="AP190">
            <v>26.681482223868272</v>
          </cell>
          <cell r="AQ190">
            <v>-12.013488318946202</v>
          </cell>
          <cell r="AR190">
            <v>-23.241674386033594</v>
          </cell>
          <cell r="AS190">
            <v>-6.6278304679801181</v>
          </cell>
          <cell r="AT190">
            <v>-14.210152091114651</v>
          </cell>
          <cell r="AU190">
            <v>-3.1121959213890023</v>
          </cell>
          <cell r="AV190">
            <v>8.4798332193086026</v>
          </cell>
          <cell r="AY190">
            <v>386.72142430632664</v>
          </cell>
          <cell r="AZ190">
            <v>616.54705150758002</v>
          </cell>
          <cell r="BA190">
            <v>848.33332489252336</v>
          </cell>
          <cell r="BB190">
            <v>1068.7029521464067</v>
          </cell>
          <cell r="BC190">
            <v>1329.14619507979</v>
          </cell>
          <cell r="BD190">
            <v>1651.1873982191232</v>
          </cell>
          <cell r="BE190">
            <v>1888.1380067724565</v>
          </cell>
          <cell r="BH190">
            <v>372.05343040140463</v>
          </cell>
          <cell r="BI190">
            <v>625.12073198869155</v>
          </cell>
          <cell r="BJ190">
            <v>863.53483584161506</v>
          </cell>
          <cell r="BK190">
            <v>1098.114615186613</v>
          </cell>
          <cell r="BL190">
            <v>1361.6700540413854</v>
          </cell>
          <cell r="BM190">
            <v>1675.2314239614102</v>
          </cell>
          <cell r="BN190">
            <v>1675.2314239614102</v>
          </cell>
          <cell r="BQ190">
            <v>14.667993904922014</v>
          </cell>
          <cell r="BR190">
            <v>-8.5736804811115235</v>
          </cell>
          <cell r="BS190">
            <v>-15.201510949091698</v>
          </cell>
          <cell r="BT190">
            <v>-29.411663040206349</v>
          </cell>
          <cell r="BU190">
            <v>-32.523858961595352</v>
          </cell>
          <cell r="BV190">
            <v>-24.044025742286976</v>
          </cell>
          <cell r="BW190">
            <v>212.90658281104629</v>
          </cell>
          <cell r="BZ190">
            <v>1.1904930526246817</v>
          </cell>
          <cell r="CA190">
            <v>1.2196241055379393</v>
          </cell>
        </row>
        <row r="191">
          <cell r="Q191">
            <v>114.93062309356779</v>
          </cell>
          <cell r="R191">
            <v>97.577095191947578</v>
          </cell>
          <cell r="S191">
            <v>99.839122443596665</v>
          </cell>
          <cell r="T191">
            <v>80.184636532315565</v>
          </cell>
          <cell r="U191">
            <v>78.343778427148891</v>
          </cell>
          <cell r="V191">
            <v>99.025721802846675</v>
          </cell>
          <cell r="W191">
            <v>101.61939423679334</v>
          </cell>
          <cell r="X191">
            <v>104.04936530497446</v>
          </cell>
          <cell r="Y191">
            <v>111.93020796266667</v>
          </cell>
          <cell r="Z191">
            <v>99.254814024515426</v>
          </cell>
          <cell r="AA191">
            <v>1168.2704795129862</v>
          </cell>
          <cell r="AB191">
            <v>0.32142097994371183</v>
          </cell>
          <cell r="AC191">
            <v>0.12609663769402049</v>
          </cell>
          <cell r="AD191">
            <v>0.44751761763773235</v>
          </cell>
          <cell r="AE191">
            <v>38.699802558668416</v>
          </cell>
          <cell r="AF191">
            <v>119.90133607843137</v>
          </cell>
          <cell r="AG191">
            <v>90.284681960784297</v>
          </cell>
          <cell r="AH191">
            <v>72.295434640522842</v>
          </cell>
          <cell r="AI191">
            <v>91.401886405228737</v>
          </cell>
          <cell r="AJ191">
            <v>98.853333464052255</v>
          </cell>
          <cell r="AK191">
            <v>94.987434744842744</v>
          </cell>
          <cell r="AP191">
            <v>30.696783632878258</v>
          </cell>
          <cell r="AQ191">
            <v>-7.7822017773646905</v>
          </cell>
          <cell r="AR191">
            <v>24.645941132783491</v>
          </cell>
          <cell r="AS191">
            <v>25.281660551424736</v>
          </cell>
          <cell r="AT191">
            <v>8.4372360383679279</v>
          </cell>
          <cell r="AU191">
            <v>-18.66869693173669</v>
          </cell>
          <cell r="AV191">
            <v>-16.643656317693853</v>
          </cell>
          <cell r="AY191">
            <v>181.51572049261335</v>
          </cell>
          <cell r="AZ191">
            <v>296.44634358618111</v>
          </cell>
          <cell r="BA191">
            <v>394.02343877812871</v>
          </cell>
          <cell r="BB191">
            <v>493.8625612217254</v>
          </cell>
          <cell r="BC191">
            <v>574.04719775404101</v>
          </cell>
          <cell r="BD191">
            <v>652.3909761811899</v>
          </cell>
          <cell r="BE191">
            <v>751.41669798403655</v>
          </cell>
          <cell r="BH191">
            <v>158.60113863709981</v>
          </cell>
          <cell r="BI191">
            <v>248.88582059788411</v>
          </cell>
          <cell r="BJ191">
            <v>321.18125523840695</v>
          </cell>
          <cell r="BK191">
            <v>412.58314164363571</v>
          </cell>
          <cell r="BL191">
            <v>511.43647510768795</v>
          </cell>
          <cell r="BM191">
            <v>606.42390985253064</v>
          </cell>
          <cell r="BN191">
            <v>606.42390985253064</v>
          </cell>
          <cell r="BQ191">
            <v>22.914581855513553</v>
          </cell>
          <cell r="BR191">
            <v>47.560522988297038</v>
          </cell>
          <cell r="BS191">
            <v>72.842183539721773</v>
          </cell>
          <cell r="BT191">
            <v>81.279419578089701</v>
          </cell>
          <cell r="BU191">
            <v>62.61072264635299</v>
          </cell>
          <cell r="BV191">
            <v>45.967066328659257</v>
          </cell>
          <cell r="BW191">
            <v>144.9927881315059</v>
          </cell>
          <cell r="BZ191">
            <v>0.51416405759926775</v>
          </cell>
          <cell r="CA191">
            <v>0.45808472591535199</v>
          </cell>
        </row>
        <row r="192">
          <cell r="Q192">
            <v>26.136318601111117</v>
          </cell>
          <cell r="R192">
            <v>28.111831709090907</v>
          </cell>
          <cell r="S192">
            <v>10.912967109</v>
          </cell>
          <cell r="T192">
            <v>10.992378753888888</v>
          </cell>
          <cell r="U192">
            <v>12.36558303222222</v>
          </cell>
          <cell r="V192">
            <v>49.993232800000001</v>
          </cell>
          <cell r="W192">
            <v>32.539151746666668</v>
          </cell>
          <cell r="X192">
            <v>28.857724697777776</v>
          </cell>
          <cell r="Y192">
            <v>28.824999999999999</v>
          </cell>
          <cell r="Z192">
            <v>28.824999999999999</v>
          </cell>
          <cell r="AA192">
            <v>316.25375747975755</v>
          </cell>
          <cell r="AB192">
            <v>0.32142097994371183</v>
          </cell>
          <cell r="AC192">
            <v>0.12609663769402049</v>
          </cell>
          <cell r="AD192">
            <v>0.44751761763773235</v>
          </cell>
          <cell r="AE192">
            <v>0.38659411764705881</v>
          </cell>
          <cell r="AF192">
            <v>29.059669411764705</v>
          </cell>
          <cell r="AG192">
            <v>6.7430152941176473</v>
          </cell>
          <cell r="AH192">
            <v>6.4093235294117639</v>
          </cell>
          <cell r="AI192">
            <v>12.415775294117648</v>
          </cell>
          <cell r="AJ192">
            <v>22.467222352941175</v>
          </cell>
          <cell r="AK192">
            <v>29.995634117647054</v>
          </cell>
          <cell r="AP192">
            <v>34.455825252352952</v>
          </cell>
          <cell r="AQ192">
            <v>-5.2075197517646998</v>
          </cell>
          <cell r="AR192">
            <v>19.39330330699347</v>
          </cell>
          <cell r="AS192">
            <v>21.702508179679143</v>
          </cell>
          <cell r="AT192">
            <v>-1.5028081851176474</v>
          </cell>
          <cell r="AU192">
            <v>-11.474843599052287</v>
          </cell>
          <cell r="AV192">
            <v>-17.630051085424832</v>
          </cell>
          <cell r="AY192">
            <v>58.694569030000011</v>
          </cell>
          <cell r="AZ192">
            <v>84.830887631111125</v>
          </cell>
          <cell r="BA192">
            <v>112.94271934020203</v>
          </cell>
          <cell r="BB192">
            <v>123.85568644920204</v>
          </cell>
          <cell r="BC192">
            <v>134.84806520309093</v>
          </cell>
          <cell r="BD192">
            <v>147.21364823531314</v>
          </cell>
          <cell r="BE192">
            <v>197.20688103531313</v>
          </cell>
          <cell r="BH192">
            <v>29.446263529411763</v>
          </cell>
          <cell r="BI192">
            <v>36.189278823529406</v>
          </cell>
          <cell r="BJ192">
            <v>42.598602352941171</v>
          </cell>
          <cell r="BK192">
            <v>55.014377647058822</v>
          </cell>
          <cell r="BL192">
            <v>77.4816</v>
          </cell>
          <cell r="BM192">
            <v>107.47723411764706</v>
          </cell>
          <cell r="BN192">
            <v>107.47723411764706</v>
          </cell>
          <cell r="BQ192">
            <v>29.248305500588248</v>
          </cell>
          <cell r="BR192">
            <v>48.641608807581719</v>
          </cell>
          <cell r="BS192">
            <v>70.344116987260861</v>
          </cell>
          <cell r="BT192">
            <v>68.841308802143217</v>
          </cell>
          <cell r="BU192">
            <v>57.366465203090925</v>
          </cell>
          <cell r="BV192">
            <v>39.736414117666087</v>
          </cell>
          <cell r="BW192">
            <v>89.729646917666074</v>
          </cell>
          <cell r="BZ192">
            <v>0.12078105883192385</v>
          </cell>
          <cell r="CA192">
            <v>6.9398917024855344E-2</v>
          </cell>
        </row>
        <row r="193">
          <cell r="Q193">
            <v>88.794304492456675</v>
          </cell>
          <cell r="R193">
            <v>69.46526348285667</v>
          </cell>
          <cell r="S193">
            <v>88.926155334596658</v>
          </cell>
          <cell r="T193">
            <v>69.192257778426679</v>
          </cell>
          <cell r="U193">
            <v>65.978195394926672</v>
          </cell>
          <cell r="V193">
            <v>49.032489002846667</v>
          </cell>
          <cell r="W193">
            <v>69.080242490126665</v>
          </cell>
          <cell r="X193">
            <v>75.191640607196675</v>
          </cell>
          <cell r="Y193">
            <v>83.105207962666668</v>
          </cell>
          <cell r="Z193">
            <v>70.429814024515423</v>
          </cell>
          <cell r="AA193">
            <v>852.01672203322869</v>
          </cell>
          <cell r="AB193">
            <v>0</v>
          </cell>
          <cell r="AC193">
            <v>0</v>
          </cell>
          <cell r="AD193">
            <v>0</v>
          </cell>
          <cell r="AE193">
            <v>38.313208441021359</v>
          </cell>
          <cell r="AF193">
            <v>90.841666666666669</v>
          </cell>
          <cell r="AG193">
            <v>83.541666666666657</v>
          </cell>
          <cell r="AH193">
            <v>65.886111111111077</v>
          </cell>
          <cell r="AI193">
            <v>78.986111111111086</v>
          </cell>
          <cell r="AJ193">
            <v>76.386111111111077</v>
          </cell>
          <cell r="AK193">
            <v>64.991800627195687</v>
          </cell>
          <cell r="AP193">
            <v>-3.7590416194746936</v>
          </cell>
          <cell r="AQ193">
            <v>-2.5746820255999978</v>
          </cell>
          <cell r="AR193">
            <v>5.2526378257900177</v>
          </cell>
          <cell r="AS193">
            <v>3.5791523717455931</v>
          </cell>
          <cell r="AT193">
            <v>9.9400442234855717</v>
          </cell>
          <cell r="AU193">
            <v>-7.1938533326843981</v>
          </cell>
          <cell r="AV193">
            <v>0.98639476773098522</v>
          </cell>
          <cell r="AY193">
            <v>122.82115146261334</v>
          </cell>
          <cell r="AZ193">
            <v>211.61545595507002</v>
          </cell>
          <cell r="BA193">
            <v>281.08071943792669</v>
          </cell>
          <cell r="BB193">
            <v>370.00687477252336</v>
          </cell>
          <cell r="BC193">
            <v>439.19913255095003</v>
          </cell>
          <cell r="BD193">
            <v>505.17732794587664</v>
          </cell>
          <cell r="BE193">
            <v>554.2098169487233</v>
          </cell>
          <cell r="BH193">
            <v>129.15487510768804</v>
          </cell>
          <cell r="BI193">
            <v>212.6965417743547</v>
          </cell>
          <cell r="BJ193">
            <v>278.58265288546579</v>
          </cell>
          <cell r="BK193">
            <v>357.56876399657688</v>
          </cell>
          <cell r="BL193">
            <v>433.95487510768794</v>
          </cell>
          <cell r="BM193">
            <v>498.94667573488363</v>
          </cell>
          <cell r="BN193">
            <v>498.94667573488363</v>
          </cell>
          <cell r="BQ193">
            <v>-6.3337236450746959</v>
          </cell>
          <cell r="BR193">
            <v>-1.0810858192846786</v>
          </cell>
          <cell r="BS193">
            <v>2.498066552460906</v>
          </cell>
          <cell r="BT193">
            <v>12.438110775946482</v>
          </cell>
          <cell r="BU193">
            <v>5.2442574432620646</v>
          </cell>
          <cell r="BV193">
            <v>6.2306522109930143</v>
          </cell>
          <cell r="BW193">
            <v>55.263141213839674</v>
          </cell>
          <cell r="BZ193">
            <v>0.39338299876734384</v>
          </cell>
          <cell r="CA193">
            <v>0.38868580889049659</v>
          </cell>
        </row>
        <row r="194">
          <cell r="Q194">
            <v>923.96580722227884</v>
          </cell>
          <cell r="R194">
            <v>763.58122574437368</v>
          </cell>
          <cell r="S194">
            <v>975.20912274727209</v>
          </cell>
          <cell r="T194">
            <v>673.95333738251657</v>
          </cell>
          <cell r="U194">
            <v>954.34877725981562</v>
          </cell>
          <cell r="V194">
            <v>624.04591935441329</v>
          </cell>
          <cell r="W194">
            <v>924.38620619599646</v>
          </cell>
          <cell r="X194">
            <v>604.07122599028889</v>
          </cell>
          <cell r="Y194">
            <v>875.46711142210006</v>
          </cell>
          <cell r="Z194">
            <v>567.78305003000003</v>
          </cell>
          <cell r="AA194">
            <v>9233.943859756786</v>
          </cell>
          <cell r="AB194">
            <v>8.9767631383088275</v>
          </cell>
          <cell r="AC194" t="str">
            <v/>
          </cell>
          <cell r="AD194">
            <v>8.9767631383088275</v>
          </cell>
          <cell r="AE194">
            <v>754.70208650035579</v>
          </cell>
          <cell r="AF194">
            <v>537.02413122669725</v>
          </cell>
          <cell r="AG194">
            <v>1017.4232800952977</v>
          </cell>
          <cell r="AH194">
            <v>806.81766652053375</v>
          </cell>
          <cell r="AI194">
            <v>868.54516029559363</v>
          </cell>
          <cell r="AJ194">
            <v>653.29117664756075</v>
          </cell>
          <cell r="AK194">
            <v>930.97944513804737</v>
          </cell>
          <cell r="AP194">
            <v>15.338831711977491</v>
          </cell>
          <cell r="AQ194">
            <v>40.067026968700247</v>
          </cell>
          <cell r="AR194">
            <v>-93.457472873018901</v>
          </cell>
          <cell r="AS194">
            <v>-43.236440776160066</v>
          </cell>
          <cell r="AT194">
            <v>106.66396245167846</v>
          </cell>
          <cell r="AU194">
            <v>20.662160734955819</v>
          </cell>
          <cell r="AV194">
            <v>23.369332121768252</v>
          </cell>
          <cell r="AY194">
            <v>1347.1320764077307</v>
          </cell>
          <cell r="AZ194">
            <v>2271.0978836300092</v>
          </cell>
          <cell r="BA194">
            <v>3034.6791093743832</v>
          </cell>
          <cell r="BB194">
            <v>4009.8882321216556</v>
          </cell>
          <cell r="BC194">
            <v>4683.8415695041722</v>
          </cell>
          <cell r="BD194">
            <v>5638.1903467639868</v>
          </cell>
          <cell r="BE194">
            <v>6262.2362661183997</v>
          </cell>
          <cell r="BH194">
            <v>1291.7262177270529</v>
          </cell>
          <cell r="BI194">
            <v>2309.1494978223504</v>
          </cell>
          <cell r="BJ194">
            <v>3115.9671643428842</v>
          </cell>
          <cell r="BK194">
            <v>3984.5123246384778</v>
          </cell>
          <cell r="BL194">
            <v>4637.8035012860391</v>
          </cell>
          <cell r="BM194">
            <v>5568.7829464240867</v>
          </cell>
          <cell r="BN194">
            <v>5568.7829464240867</v>
          </cell>
          <cell r="BQ194">
            <v>55.405858680677731</v>
          </cell>
          <cell r="BR194">
            <v>-38.05161419234107</v>
          </cell>
          <cell r="BS194">
            <v>-81.288054968501086</v>
          </cell>
          <cell r="BT194">
            <v>25.375907483177507</v>
          </cell>
          <cell r="BU194">
            <v>46.038068218133375</v>
          </cell>
          <cell r="BV194">
            <v>69.40740033990005</v>
          </cell>
          <cell r="BW194">
            <v>693.453319694313</v>
          </cell>
          <cell r="BZ194">
            <v>4.195235158277427</v>
          </cell>
          <cell r="CA194">
            <v>4.1539996639632308</v>
          </cell>
        </row>
        <row r="196">
          <cell r="Q196">
            <v>294.0610956759279</v>
          </cell>
          <cell r="R196">
            <v>242.60712493043712</v>
          </cell>
          <cell r="S196">
            <v>163.62961941089</v>
          </cell>
          <cell r="T196">
            <v>144.72957612675719</v>
          </cell>
          <cell r="U196">
            <v>242.82889541177775</v>
          </cell>
          <cell r="V196">
            <v>198.61304410745123</v>
          </cell>
          <cell r="W196">
            <v>511.05546935365669</v>
          </cell>
          <cell r="X196">
            <v>211.26157493933331</v>
          </cell>
          <cell r="Y196">
            <v>97.855146539000003</v>
          </cell>
          <cell r="Z196">
            <v>287.48785082556651</v>
          </cell>
          <cell r="AA196">
            <v>2684.1596631453808</v>
          </cell>
          <cell r="AB196">
            <v>2.3580043220809133</v>
          </cell>
          <cell r="AC196" t="e">
            <v>#VALUE!</v>
          </cell>
          <cell r="AD196">
            <v>2.3580043220809133</v>
          </cell>
          <cell r="AE196">
            <v>139.29688463322262</v>
          </cell>
          <cell r="AF196">
            <v>138.65641176632701</v>
          </cell>
          <cell r="AG196">
            <v>329.85988123361915</v>
          </cell>
          <cell r="AH196">
            <v>241.25266478841922</v>
          </cell>
          <cell r="AI196">
            <v>179.96494847638968</v>
          </cell>
          <cell r="AJ196">
            <v>163.69305167317788</v>
          </cell>
          <cell r="AK196">
            <v>194.7889101078257</v>
          </cell>
          <cell r="AP196">
            <v>-1.3528202868892834</v>
          </cell>
          <cell r="AQ196">
            <v>13.429789711923007</v>
          </cell>
          <cell r="AR196">
            <v>-35.798785557691247</v>
          </cell>
          <cell r="AS196">
            <v>1.3544601420178992</v>
          </cell>
          <cell r="AT196">
            <v>-16.335329065499678</v>
          </cell>
          <cell r="AU196">
            <v>-18.963475546420682</v>
          </cell>
          <cell r="AV196">
            <v>48.039985303952051</v>
          </cell>
          <cell r="AY196">
            <v>290.03026582458335</v>
          </cell>
          <cell r="AZ196">
            <v>584.09136150051131</v>
          </cell>
          <cell r="BA196">
            <v>826.69848643094838</v>
          </cell>
          <cell r="BB196">
            <v>990.32810584183846</v>
          </cell>
          <cell r="BC196">
            <v>1135.0576819685957</v>
          </cell>
          <cell r="BD196">
            <v>1377.8865773803732</v>
          </cell>
          <cell r="BE196">
            <v>1576.4996214878245</v>
          </cell>
          <cell r="BH196">
            <v>277.95329639954963</v>
          </cell>
          <cell r="BI196">
            <v>607.81317763316883</v>
          </cell>
          <cell r="BJ196">
            <v>849.06584242158806</v>
          </cell>
          <cell r="BK196">
            <v>1029.0307908979776</v>
          </cell>
          <cell r="BL196">
            <v>1192.7238425711555</v>
          </cell>
          <cell r="BM196">
            <v>1387.5127526789815</v>
          </cell>
          <cell r="BN196">
            <v>1387.5127526789815</v>
          </cell>
          <cell r="BQ196">
            <v>12.07696942503371</v>
          </cell>
          <cell r="BR196">
            <v>-23.721816132657551</v>
          </cell>
          <cell r="BS196">
            <v>-22.367355990639567</v>
          </cell>
          <cell r="BT196">
            <v>-38.702685056139217</v>
          </cell>
          <cell r="BU196">
            <v>-57.666160602559842</v>
          </cell>
          <cell r="BV196">
            <v>-9.6261752986083593</v>
          </cell>
          <cell r="BW196">
            <v>188.98686880884293</v>
          </cell>
          <cell r="BZ196">
            <v>1.016651358378805</v>
          </cell>
          <cell r="CA196">
            <v>1.0683019321253338</v>
          </cell>
        </row>
        <row r="197">
          <cell r="Q197">
            <v>250.2770903</v>
          </cell>
          <cell r="R197">
            <v>181.92547436683</v>
          </cell>
          <cell r="S197">
            <v>136.10404965729001</v>
          </cell>
          <cell r="T197">
            <v>66.59179432900001</v>
          </cell>
          <cell r="U197">
            <v>201.49002999999999</v>
          </cell>
          <cell r="V197">
            <v>117.15720660522</v>
          </cell>
          <cell r="W197">
            <v>455.76433764899002</v>
          </cell>
          <cell r="X197">
            <v>119.3005</v>
          </cell>
          <cell r="Y197">
            <v>80.678799999999995</v>
          </cell>
          <cell r="Z197">
            <v>223.83</v>
          </cell>
          <cell r="AA197">
            <v>2034.9541098073298</v>
          </cell>
          <cell r="AB197">
            <v>1.725590518563513</v>
          </cell>
          <cell r="AC197" t="str">
            <v/>
          </cell>
          <cell r="AD197">
            <v>1.725590518563513</v>
          </cell>
          <cell r="AE197">
            <v>105.5949751885439</v>
          </cell>
          <cell r="AF197">
            <v>83.460269798793149</v>
          </cell>
          <cell r="AG197">
            <v>259.77615401441949</v>
          </cell>
          <cell r="AH197">
            <v>167.34054464170501</v>
          </cell>
          <cell r="AI197">
            <v>133.32951094867099</v>
          </cell>
          <cell r="AJ197">
            <v>88.77389837829439</v>
          </cell>
          <cell r="AK197">
            <v>161.08700066314699</v>
          </cell>
          <cell r="AP197">
            <v>2.2549181114560923</v>
          </cell>
          <cell r="AQ197">
            <v>10.524663801206856</v>
          </cell>
          <cell r="AR197">
            <v>-9.499063714419492</v>
          </cell>
          <cell r="AS197">
            <v>14.584929725124994</v>
          </cell>
          <cell r="AT197">
            <v>2.7745387086190192</v>
          </cell>
          <cell r="AU197">
            <v>-22.182104049294381</v>
          </cell>
          <cell r="AV197">
            <v>40.403029336852995</v>
          </cell>
          <cell r="AY197">
            <v>201.8348269</v>
          </cell>
          <cell r="AZ197">
            <v>452.11191719999999</v>
          </cell>
          <cell r="BA197">
            <v>634.03739156683002</v>
          </cell>
          <cell r="BB197">
            <v>770.14144122412006</v>
          </cell>
          <cell r="BC197">
            <v>836.73323555312004</v>
          </cell>
          <cell r="BD197">
            <v>1038.22326555312</v>
          </cell>
          <cell r="BE197">
            <v>1155.3804721583399</v>
          </cell>
          <cell r="BH197">
            <v>189.05524498733706</v>
          </cell>
          <cell r="BI197">
            <v>448.83139900175655</v>
          </cell>
          <cell r="BJ197">
            <v>616.17194364346153</v>
          </cell>
          <cell r="BK197">
            <v>749.50145459213252</v>
          </cell>
          <cell r="BL197">
            <v>838.27535297042687</v>
          </cell>
          <cell r="BM197">
            <v>999.36235363357389</v>
          </cell>
          <cell r="BN197">
            <v>999.36235363357389</v>
          </cell>
          <cell r="BQ197">
            <v>12.779581912662934</v>
          </cell>
          <cell r="BR197">
            <v>3.2805181982434419</v>
          </cell>
          <cell r="BS197">
            <v>17.865447923368492</v>
          </cell>
          <cell r="BT197">
            <v>20.63998663198754</v>
          </cell>
          <cell r="BU197">
            <v>-1.5421174173068266</v>
          </cell>
          <cell r="BV197">
            <v>38.860911919546083</v>
          </cell>
          <cell r="BW197">
            <v>156.01811852476601</v>
          </cell>
          <cell r="BZ197">
            <v>0.74944735764477921</v>
          </cell>
          <cell r="CA197">
            <v>0.75082860530469142</v>
          </cell>
        </row>
        <row r="198">
          <cell r="Q198">
            <v>43.784005375927912</v>
          </cell>
          <cell r="R198">
            <v>60.681650563607135</v>
          </cell>
          <cell r="S198">
            <v>27.525569753600006</v>
          </cell>
          <cell r="T198">
            <v>78.137781797757199</v>
          </cell>
          <cell r="U198">
            <v>41.338865411777768</v>
          </cell>
          <cell r="V198">
            <v>81.455837502231233</v>
          </cell>
          <cell r="W198">
            <v>55.291131704666668</v>
          </cell>
          <cell r="X198">
            <v>91.961074939333315</v>
          </cell>
          <cell r="Y198">
            <v>17.176346539000001</v>
          </cell>
          <cell r="Z198">
            <v>63.657850825566527</v>
          </cell>
          <cell r="AA198">
            <v>649.205553338051</v>
          </cell>
          <cell r="AB198">
            <v>0.63241380351740051</v>
          </cell>
          <cell r="AC198" t="str">
            <v/>
          </cell>
          <cell r="AD198">
            <v>0.63241380351740051</v>
          </cell>
          <cell r="AE198">
            <v>33.701909444678712</v>
          </cell>
          <cell r="AF198">
            <v>55.196141967533862</v>
          </cell>
          <cell r="AG198">
            <v>70.083727219199687</v>
          </cell>
          <cell r="AH198">
            <v>73.91212014671423</v>
          </cell>
          <cell r="AI198">
            <v>46.635437527718707</v>
          </cell>
          <cell r="AJ198">
            <v>74.9191532948835</v>
          </cell>
          <cell r="AK198">
            <v>33.701909444678712</v>
          </cell>
          <cell r="AP198">
            <v>-3.6077383983453757</v>
          </cell>
          <cell r="AQ198">
            <v>2.9051259107161442</v>
          </cell>
          <cell r="AR198">
            <v>-26.299721843271776</v>
          </cell>
          <cell r="AS198">
            <v>-13.230469583107094</v>
          </cell>
          <cell r="AT198">
            <v>-19.109867774118701</v>
          </cell>
          <cell r="AU198">
            <v>3.2186285028736989</v>
          </cell>
          <cell r="AV198">
            <v>7.6369559670990554</v>
          </cell>
          <cell r="AY198">
            <v>88.195438924583343</v>
          </cell>
          <cell r="AZ198">
            <v>131.97944430051126</v>
          </cell>
          <cell r="BA198">
            <v>192.66109486411841</v>
          </cell>
          <cell r="BB198">
            <v>220.18666461771841</v>
          </cell>
          <cell r="BC198">
            <v>298.32444641547562</v>
          </cell>
          <cell r="BD198">
            <v>339.66331182725338</v>
          </cell>
          <cell r="BE198">
            <v>421.11914932948463</v>
          </cell>
          <cell r="BH198">
            <v>88.898051412212567</v>
          </cell>
          <cell r="BI198">
            <v>158.98177863141225</v>
          </cell>
          <cell r="BJ198">
            <v>232.89389877812647</v>
          </cell>
          <cell r="BK198">
            <v>279.52933630584516</v>
          </cell>
          <cell r="BL198">
            <v>354.44848960072864</v>
          </cell>
          <cell r="BM198">
            <v>388.15039904540737</v>
          </cell>
          <cell r="BN198">
            <v>388.15039904540737</v>
          </cell>
          <cell r="BQ198">
            <v>-0.70261248762922435</v>
          </cell>
          <cell r="BR198">
            <v>-27.002334330900993</v>
          </cell>
          <cell r="BS198">
            <v>-40.232803914008059</v>
          </cell>
          <cell r="BT198">
            <v>-59.342671688126757</v>
          </cell>
          <cell r="BU198">
            <v>-56.124043185253015</v>
          </cell>
          <cell r="BV198">
            <v>-48.487087218153988</v>
          </cell>
          <cell r="BW198">
            <v>32.968750284077259</v>
          </cell>
          <cell r="BZ198">
            <v>0.26720400073402589</v>
          </cell>
          <cell r="CA198">
            <v>0.31747332682064217</v>
          </cell>
        </row>
        <row r="201">
          <cell r="Q201">
            <v>-453.36060913068718</v>
          </cell>
          <cell r="R201">
            <v>-200.99598413182298</v>
          </cell>
          <cell r="S201">
            <v>-282.85149968235692</v>
          </cell>
          <cell r="T201">
            <v>211.58693265500938</v>
          </cell>
          <cell r="U201">
            <v>-101.53025537148301</v>
          </cell>
          <cell r="V201">
            <v>354.6165870373809</v>
          </cell>
          <cell r="W201">
            <v>-492.70167044281538</v>
          </cell>
          <cell r="X201">
            <v>179.51424757188079</v>
          </cell>
          <cell r="Y201">
            <v>-386.7501104948301</v>
          </cell>
          <cell r="Z201">
            <v>-20.858405670287311</v>
          </cell>
          <cell r="AA201">
            <v>-2588.1556149846056</v>
          </cell>
          <cell r="AB201">
            <v>-2.3932970142848156</v>
          </cell>
          <cell r="AC201" t="e">
            <v>#VALUE!</v>
          </cell>
          <cell r="AD201">
            <v>-2.5193936519788345</v>
          </cell>
          <cell r="AE201">
            <v>-342.42051332934034</v>
          </cell>
          <cell r="AF201">
            <v>406.54498249970561</v>
          </cell>
          <cell r="AG201">
            <v>-666.02484487698825</v>
          </cell>
          <cell r="AH201">
            <v>-139.50961375217958</v>
          </cell>
          <cell r="AI201">
            <v>-349.43378398148525</v>
          </cell>
          <cell r="AJ201">
            <v>139.11951925919243</v>
          </cell>
          <cell r="AK201">
            <v>-147.46399630213136</v>
          </cell>
          <cell r="AP201">
            <v>-57.990141249089447</v>
          </cell>
          <cell r="AQ201">
            <v>-154.3404523005504</v>
          </cell>
          <cell r="AR201">
            <v>212.66423574630107</v>
          </cell>
          <cell r="AS201">
            <v>-61.486370379643404</v>
          </cell>
          <cell r="AT201">
            <v>66.582284299128332</v>
          </cell>
          <cell r="AU201">
            <v>72.467413395816948</v>
          </cell>
          <cell r="AV201">
            <v>45.933740930648355</v>
          </cell>
          <cell r="AY201">
            <v>-148.20612437927457</v>
          </cell>
          <cell r="AZ201">
            <v>-601.56673350996107</v>
          </cell>
          <cell r="BA201">
            <v>-802.56271764178473</v>
          </cell>
          <cell r="BB201">
            <v>-1085.4142173241407</v>
          </cell>
          <cell r="BC201">
            <v>-873.82728466913341</v>
          </cell>
          <cell r="BD201">
            <v>-975.35754004061528</v>
          </cell>
          <cell r="BE201">
            <v>-620.74095300323438</v>
          </cell>
          <cell r="BH201">
            <v>6.1256000615321682</v>
          </cell>
          <cell r="BI201">
            <v>-601.90037570662298</v>
          </cell>
          <cell r="BJ201">
            <v>-741.40998945880165</v>
          </cell>
          <cell r="BK201">
            <v>-1090.8437734402869</v>
          </cell>
          <cell r="BL201">
            <v>-951.72425418109469</v>
          </cell>
          <cell r="BM201">
            <v>-1099.1882504832267</v>
          </cell>
          <cell r="BN201">
            <v>-1099.1882504832267</v>
          </cell>
          <cell r="BQ201">
            <v>-154.33172444080662</v>
          </cell>
          <cell r="BR201">
            <v>0.33364219666083272</v>
          </cell>
          <cell r="BS201">
            <v>-61.152728182982742</v>
          </cell>
          <cell r="BT201">
            <v>5.4295561161453136</v>
          </cell>
          <cell r="BU201">
            <v>77.8969695119618</v>
          </cell>
          <cell r="BV201">
            <v>123.83071044261146</v>
          </cell>
          <cell r="BW201">
            <v>478.44729747999236</v>
          </cell>
          <cell r="BZ201">
            <v>-0.78267185012709917</v>
          </cell>
          <cell r="CA201">
            <v>-0.85244280637539926</v>
          </cell>
        </row>
        <row r="203">
          <cell r="Q203">
            <v>404.7786453096212</v>
          </cell>
          <cell r="R203">
            <v>265.80763936931908</v>
          </cell>
          <cell r="S203">
            <v>241.58523357122994</v>
          </cell>
          <cell r="T203">
            <v>258.14069976800113</v>
          </cell>
          <cell r="U203">
            <v>246.26153916855324</v>
          </cell>
          <cell r="V203">
            <v>254.81999630365004</v>
          </cell>
          <cell r="W203">
            <v>217.43101778686668</v>
          </cell>
          <cell r="X203">
            <v>294.67137153757579</v>
          </cell>
          <cell r="Y203">
            <v>292.82296226800003</v>
          </cell>
          <cell r="Z203">
            <v>671.79916426696855</v>
          </cell>
          <cell r="AA203">
            <v>3593.7375903045527</v>
          </cell>
          <cell r="AB203" t="e">
            <v>#VALUE!</v>
          </cell>
          <cell r="AC203" t="e">
            <v>#VALUE!</v>
          </cell>
          <cell r="AD203">
            <v>2.6715333763513591</v>
          </cell>
          <cell r="AE203">
            <v>233.55099404603934</v>
          </cell>
          <cell r="AF203">
            <v>376.67698818875624</v>
          </cell>
          <cell r="AG203">
            <v>566.83263536502761</v>
          </cell>
          <cell r="AH203">
            <v>243.77043497050661</v>
          </cell>
          <cell r="AI203">
            <v>212.5075514024339</v>
          </cell>
          <cell r="AJ203">
            <v>245.09899648454331</v>
          </cell>
          <cell r="AK203">
            <v>225.82966824904469</v>
          </cell>
          <cell r="AP203">
            <v>-82.345610499372668</v>
          </cell>
          <cell r="AQ203">
            <v>-82.263050780656215</v>
          </cell>
          <cell r="AR203">
            <v>-162.05399005540642</v>
          </cell>
          <cell r="AS203">
            <v>22.037204398812463</v>
          </cell>
          <cell r="AT203">
            <v>29.077682168796031</v>
          </cell>
          <cell r="AU203">
            <v>13.041703283457821</v>
          </cell>
          <cell r="AV203">
            <v>20.431870919508555</v>
          </cell>
          <cell r="AY203">
            <v>445.61932095476669</v>
          </cell>
          <cell r="AZ203">
            <v>850.39796626438783</v>
          </cell>
          <cell r="BA203">
            <v>1116.2056056337069</v>
          </cell>
          <cell r="BB203">
            <v>1357.7908392049369</v>
          </cell>
          <cell r="BC203">
            <v>1615.9315389729379</v>
          </cell>
          <cell r="BD203">
            <v>1862.1930781414915</v>
          </cell>
          <cell r="BE203">
            <v>2117.0130744451417</v>
          </cell>
          <cell r="BH203">
            <v>610.22798223479549</v>
          </cell>
          <cell r="BI203">
            <v>1177.0606175998232</v>
          </cell>
          <cell r="BJ203">
            <v>1420.8310525703296</v>
          </cell>
          <cell r="BK203">
            <v>1633.3386039727634</v>
          </cell>
          <cell r="BL203">
            <v>1878.4376004573069</v>
          </cell>
          <cell r="BM203">
            <v>2104.2672687063514</v>
          </cell>
          <cell r="BN203">
            <v>2104.2672687063514</v>
          </cell>
          <cell r="BQ203">
            <v>-164.60866128002888</v>
          </cell>
          <cell r="BR203">
            <v>-326.66265133543533</v>
          </cell>
          <cell r="BS203">
            <v>-304.62544693662289</v>
          </cell>
          <cell r="BT203">
            <v>-275.54776476782672</v>
          </cell>
          <cell r="BU203">
            <v>-262.5060614843689</v>
          </cell>
          <cell r="BV203">
            <v>-242.07419056485992</v>
          </cell>
          <cell r="BW203">
            <v>12.745805738790295</v>
          </cell>
          <cell r="BZ203">
            <v>1.4473616805929372</v>
          </cell>
          <cell r="CA203">
            <v>1.6824837789940452</v>
          </cell>
        </row>
        <row r="205">
          <cell r="Q205">
            <v>1967.561798502649</v>
          </cell>
          <cell r="R205">
            <v>1601.3593586210206</v>
          </cell>
          <cell r="S205">
            <v>1700.632725426872</v>
          </cell>
          <cell r="T205">
            <v>1417.4514927429736</v>
          </cell>
          <cell r="U205">
            <v>1843.8241934066289</v>
          </cell>
          <cell r="V205">
            <v>1413.4552901216946</v>
          </cell>
          <cell r="W205">
            <v>1993.6851469276467</v>
          </cell>
          <cell r="X205">
            <v>1442.8363761355058</v>
          </cell>
          <cell r="Y205">
            <v>1619.0656806351003</v>
          </cell>
          <cell r="Z205">
            <v>2116.219692815831</v>
          </cell>
          <cell r="AA205">
            <v>19767.110563321941</v>
          </cell>
          <cell r="AB205" t="e">
            <v>#VALUE!</v>
          </cell>
          <cell r="AC205" t="e">
            <v>#VALUE!</v>
          </cell>
          <cell r="AD205">
            <v>17.277752056100546</v>
          </cell>
          <cell r="AE205">
            <v>1302.3073577677512</v>
          </cell>
          <cell r="AF205">
            <v>1408.2547076321514</v>
          </cell>
          <cell r="AG205">
            <v>2257.467780242016</v>
          </cell>
          <cell r="AH205">
            <v>1602.550304772906</v>
          </cell>
          <cell r="AI205">
            <v>1586.9993259246439</v>
          </cell>
          <cell r="AJ205">
            <v>1424.4919971241065</v>
          </cell>
          <cell r="AK205">
            <v>1760.1468281597852</v>
          </cell>
          <cell r="AP205">
            <v>-10.981333217537895</v>
          </cell>
          <cell r="AQ205">
            <v>-48.561924196343853</v>
          </cell>
          <cell r="AR205">
            <v>-289.90598173936701</v>
          </cell>
          <cell r="AS205">
            <v>-1.1909461518853277</v>
          </cell>
          <cell r="AT205">
            <v>113.63339950222803</v>
          </cell>
          <cell r="AU205">
            <v>-7.0405043811329051</v>
          </cell>
          <cell r="AV205">
            <v>83.677365246843692</v>
          </cell>
          <cell r="AY205">
            <v>2651.0188079860209</v>
          </cell>
          <cell r="AZ205">
            <v>4618.5806064886692</v>
          </cell>
          <cell r="BA205">
            <v>6219.939965109691</v>
          </cell>
          <cell r="BB205">
            <v>7920.5726905365627</v>
          </cell>
          <cell r="BC205">
            <v>9338.0241832795364</v>
          </cell>
          <cell r="BD205">
            <v>11181.848376686165</v>
          </cell>
          <cell r="BE205">
            <v>12595.303666807858</v>
          </cell>
          <cell r="BH205">
            <v>2710.5620653999026</v>
          </cell>
          <cell r="BI205">
            <v>4968.0298456419187</v>
          </cell>
          <cell r="BJ205">
            <v>6570.5801504148239</v>
          </cell>
          <cell r="BK205">
            <v>8157.5794763394679</v>
          </cell>
          <cell r="BL205">
            <v>9582.0714734635749</v>
          </cell>
          <cell r="BM205">
            <v>11342.218301623359</v>
          </cell>
          <cell r="BN205">
            <v>11342.218301623359</v>
          </cell>
          <cell r="BQ205">
            <v>-59.543257413881875</v>
          </cell>
          <cell r="BR205">
            <v>-349.44923915324841</v>
          </cell>
          <cell r="BS205">
            <v>-350.64018530513346</v>
          </cell>
          <cell r="BT205">
            <v>-237.00678580290509</v>
          </cell>
          <cell r="BU205">
            <v>-244.04729018403773</v>
          </cell>
          <cell r="BV205">
            <v>-160.36992493719481</v>
          </cell>
          <cell r="BW205">
            <v>1253.0853651844991</v>
          </cell>
          <cell r="BZ205">
            <v>8.363905307473118</v>
          </cell>
          <cell r="CA205">
            <v>8.5824942065359018</v>
          </cell>
        </row>
        <row r="207">
          <cell r="Q207">
            <v>-858.13925444030838</v>
          </cell>
          <cell r="R207">
            <v>-466.80362350114206</v>
          </cell>
          <cell r="S207">
            <v>-524.43673325358691</v>
          </cell>
          <cell r="T207">
            <v>-46.553767112991636</v>
          </cell>
          <cell r="U207">
            <v>-347.79179454003634</v>
          </cell>
          <cell r="V207">
            <v>99.796590733730909</v>
          </cell>
          <cell r="W207">
            <v>-710.13268822968212</v>
          </cell>
          <cell r="X207">
            <v>-115.15712396569506</v>
          </cell>
          <cell r="Y207">
            <v>-679.57307276283018</v>
          </cell>
          <cell r="Z207">
            <v>-692.65756993725586</v>
          </cell>
          <cell r="AA207">
            <v>-6181.8932052891578</v>
          </cell>
          <cell r="AB207" t="e">
            <v>#VALUE!</v>
          </cell>
          <cell r="AC207" t="e">
            <v>#VALUE!</v>
          </cell>
          <cell r="AD207">
            <v>-5.1909270283301936</v>
          </cell>
          <cell r="AE207">
            <v>-575.97150737537959</v>
          </cell>
          <cell r="AF207">
            <v>29.867994310949371</v>
          </cell>
          <cell r="AG207">
            <v>-1232.857480242016</v>
          </cell>
          <cell r="AH207">
            <v>-383.28004872268616</v>
          </cell>
          <cell r="AI207">
            <v>-561.94133538391907</v>
          </cell>
          <cell r="AJ207">
            <v>-105.97947722535082</v>
          </cell>
          <cell r="AK207">
            <v>-373.29366455117611</v>
          </cell>
          <cell r="AP207">
            <v>24.355469250283022</v>
          </cell>
          <cell r="AQ207">
            <v>-72.077401519894238</v>
          </cell>
          <cell r="AR207">
            <v>374.7182258017076</v>
          </cell>
          <cell r="AS207">
            <v>-83.523574778455895</v>
          </cell>
          <cell r="AT207">
            <v>37.50460213033216</v>
          </cell>
          <cell r="AU207">
            <v>59.425710112359184</v>
          </cell>
          <cell r="AV207">
            <v>25.501870011139772</v>
          </cell>
          <cell r="AY207">
            <v>-593.82544533404143</v>
          </cell>
          <cell r="AZ207">
            <v>-1451.9646997743489</v>
          </cell>
          <cell r="BA207">
            <v>-1918.7683232754916</v>
          </cell>
          <cell r="BB207">
            <v>-2443.2050565290774</v>
          </cell>
          <cell r="BC207">
            <v>-2489.7588236420706</v>
          </cell>
          <cell r="BD207">
            <v>-2837.550618182107</v>
          </cell>
          <cell r="BE207">
            <v>-2737.7540274483763</v>
          </cell>
          <cell r="BH207">
            <v>-604.10238217326332</v>
          </cell>
          <cell r="BI207">
            <v>-1778.9609933064467</v>
          </cell>
          <cell r="BJ207">
            <v>-2162.2410420291317</v>
          </cell>
          <cell r="BK207">
            <v>-2724.1823774130507</v>
          </cell>
          <cell r="BL207">
            <v>-2830.1618546384016</v>
          </cell>
          <cell r="BM207">
            <v>-3203.4555191895788</v>
          </cell>
          <cell r="BN207">
            <v>-3203.4555191895788</v>
          </cell>
          <cell r="BQ207">
            <v>10.276936839222273</v>
          </cell>
          <cell r="BR207">
            <v>326.99629353209616</v>
          </cell>
          <cell r="BS207">
            <v>243.47271875364015</v>
          </cell>
          <cell r="BT207">
            <v>280.97732088397203</v>
          </cell>
          <cell r="BU207">
            <v>340.4030309963307</v>
          </cell>
          <cell r="BV207">
            <v>365.90490100747184</v>
          </cell>
          <cell r="BW207">
            <v>465.70149174120252</v>
          </cell>
          <cell r="BZ207">
            <v>-2.2300335307200356</v>
          </cell>
          <cell r="CA207">
            <v>-2.5349265853694445</v>
          </cell>
        </row>
        <row r="209">
          <cell r="Q209">
            <v>40.036821937128892</v>
          </cell>
          <cell r="R209">
            <v>25.893005499405454</v>
          </cell>
          <cell r="S209">
            <v>5.5265848677800014</v>
          </cell>
          <cell r="T209">
            <v>1.5822323980600004</v>
          </cell>
          <cell r="U209">
            <v>4.3351867676299989</v>
          </cell>
          <cell r="V209">
            <v>31.716771812076669</v>
          </cell>
          <cell r="W209">
            <v>30.122478628093333</v>
          </cell>
          <cell r="X209">
            <v>5.2764389490909096</v>
          </cell>
          <cell r="Y209">
            <v>-1.8040880479999979</v>
          </cell>
          <cell r="Z209">
            <v>-2.3055015394444442</v>
          </cell>
          <cell r="AA209">
            <v>196.03832182802412</v>
          </cell>
          <cell r="AB209">
            <v>0.13664361298893576</v>
          </cell>
          <cell r="AC209">
            <v>4.6182777401568315E-2</v>
          </cell>
          <cell r="AD209">
            <v>0.18282639039050408</v>
          </cell>
          <cell r="AE209">
            <v>14.874000000000001</v>
          </cell>
          <cell r="AF209">
            <v>35.719349956987656</v>
          </cell>
          <cell r="AG209">
            <v>45.633769106525087</v>
          </cell>
          <cell r="AH209">
            <v>29.007659191067077</v>
          </cell>
          <cell r="AI209">
            <v>13.842499999999999</v>
          </cell>
          <cell r="AJ209">
            <v>18.993415301163697</v>
          </cell>
          <cell r="AK209">
            <v>10.192499999999999</v>
          </cell>
          <cell r="AP209">
            <v>-3.6613825587766673</v>
          </cell>
          <cell r="AQ209">
            <v>8.7264231579923432</v>
          </cell>
          <cell r="AR209">
            <v>-5.596947169396195</v>
          </cell>
          <cell r="AS209">
            <v>-3.1146536916616228</v>
          </cell>
          <cell r="AT209">
            <v>-8.3159151322199989</v>
          </cell>
          <cell r="AU209">
            <v>-17.411182903103697</v>
          </cell>
          <cell r="AV209">
            <v>-5.8573132323700001</v>
          </cell>
          <cell r="AY209">
            <v>55.658390556203337</v>
          </cell>
          <cell r="AZ209">
            <v>95.695212493332235</v>
          </cell>
          <cell r="BA209">
            <v>121.58821799273768</v>
          </cell>
          <cell r="BB209">
            <v>127.11480286051768</v>
          </cell>
          <cell r="BC209">
            <v>128.69703525857767</v>
          </cell>
          <cell r="BD209">
            <v>133.03222202620768</v>
          </cell>
          <cell r="BE209">
            <v>164.74899383828435</v>
          </cell>
          <cell r="BH209">
            <v>50.593349956987652</v>
          </cell>
          <cell r="BI209">
            <v>96.227119063512731</v>
          </cell>
          <cell r="BJ209">
            <v>125.23477825457981</v>
          </cell>
          <cell r="BK209">
            <v>139.07727825457982</v>
          </cell>
          <cell r="BL209">
            <v>158.07069355574353</v>
          </cell>
          <cell r="BM209">
            <v>168.26319355574353</v>
          </cell>
          <cell r="BN209">
            <v>168.26319355574353</v>
          </cell>
          <cell r="BQ209">
            <v>5.0650405992156795</v>
          </cell>
          <cell r="BR209">
            <v>-0.53190657018050835</v>
          </cell>
          <cell r="BS209">
            <v>-3.6465602618421329</v>
          </cell>
          <cell r="BT209">
            <v>-11.962475394062128</v>
          </cell>
          <cell r="BU209">
            <v>-29.373658297165818</v>
          </cell>
          <cell r="BV209">
            <v>-35.23097152953585</v>
          </cell>
          <cell r="BW209">
            <v>-3.5141997174591779</v>
          </cell>
          <cell r="BZ209">
            <v>0.11527168864936856</v>
          </cell>
          <cell r="CA209">
            <v>0.14158116180017424</v>
          </cell>
        </row>
        <row r="211">
          <cell r="Q211">
            <v>-898.17607637743731</v>
          </cell>
          <cell r="R211">
            <v>-492.69662900054749</v>
          </cell>
          <cell r="S211">
            <v>-529.96331812136691</v>
          </cell>
          <cell r="T211">
            <v>-48.135999511051637</v>
          </cell>
          <cell r="U211">
            <v>-352.12698130766631</v>
          </cell>
          <cell r="V211">
            <v>68.079818921654237</v>
          </cell>
          <cell r="W211">
            <v>-740.25516685777541</v>
          </cell>
          <cell r="X211">
            <v>-120.43356291478597</v>
          </cell>
          <cell r="Y211">
            <v>-677.76898471483014</v>
          </cell>
          <cell r="Z211">
            <v>-690.35206839781142</v>
          </cell>
          <cell r="AA211">
            <v>-6377.9315271171818</v>
          </cell>
          <cell r="AB211" t="e">
            <v>#VALUE!</v>
          </cell>
          <cell r="AC211" t="e">
            <v>#VALUE!</v>
          </cell>
          <cell r="AD211">
            <v>-5.3737534187206979</v>
          </cell>
          <cell r="AE211">
            <v>-590.84550737537961</v>
          </cell>
          <cell r="AF211">
            <v>-5.8513556460382858</v>
          </cell>
          <cell r="AG211">
            <v>-1278.491249348541</v>
          </cell>
          <cell r="AH211">
            <v>-412.28770791375325</v>
          </cell>
          <cell r="AI211">
            <v>-575.78383538391904</v>
          </cell>
          <cell r="AJ211">
            <v>-124.97289252651451</v>
          </cell>
          <cell r="AK211">
            <v>-383.4861645511761</v>
          </cell>
          <cell r="AP211">
            <v>28.016851809059744</v>
          </cell>
          <cell r="AQ211">
            <v>-80.803824677886581</v>
          </cell>
          <cell r="AR211">
            <v>380.31517297110372</v>
          </cell>
          <cell r="AS211">
            <v>-80.408921086794237</v>
          </cell>
          <cell r="AT211">
            <v>45.82051726255213</v>
          </cell>
          <cell r="AU211">
            <v>76.836893015462877</v>
          </cell>
          <cell r="AV211">
            <v>31.35918324350979</v>
          </cell>
          <cell r="AY211">
            <v>-649.48383589024479</v>
          </cell>
          <cell r="AZ211">
            <v>-1547.6599122676812</v>
          </cell>
          <cell r="BA211">
            <v>-2040.3565412682294</v>
          </cell>
          <cell r="BB211">
            <v>-2570.319859389595</v>
          </cell>
          <cell r="BC211">
            <v>-2618.4558589006483</v>
          </cell>
          <cell r="BD211">
            <v>-2970.5828402083148</v>
          </cell>
          <cell r="BE211">
            <v>-2902.5030212866604</v>
          </cell>
          <cell r="BH211">
            <v>-654.69573213025092</v>
          </cell>
          <cell r="BI211">
            <v>-1875.1881123699593</v>
          </cell>
          <cell r="BJ211">
            <v>-2287.4758202837115</v>
          </cell>
          <cell r="BK211">
            <v>-2863.2596556676308</v>
          </cell>
          <cell r="BL211">
            <v>-2988.2325481941452</v>
          </cell>
          <cell r="BM211">
            <v>-3371.7187127453221</v>
          </cell>
          <cell r="BN211">
            <v>-3371.7187127453221</v>
          </cell>
          <cell r="BQ211">
            <v>5.2118962400065936</v>
          </cell>
          <cell r="BR211">
            <v>327.52820010227668</v>
          </cell>
          <cell r="BS211">
            <v>247.11927901548228</v>
          </cell>
          <cell r="BT211">
            <v>292.93979627803418</v>
          </cell>
          <cell r="BU211">
            <v>369.77668929349653</v>
          </cell>
          <cell r="BV211">
            <v>401.13587253700734</v>
          </cell>
          <cell r="BW211">
            <v>469.21569145866169</v>
          </cell>
          <cell r="BZ211">
            <v>-2.3453052193694042</v>
          </cell>
          <cell r="CA211">
            <v>-2.6765077471696186</v>
          </cell>
        </row>
        <row r="213">
          <cell r="Q213">
            <v>890.21048852006777</v>
          </cell>
          <cell r="R213">
            <v>489.17203684915734</v>
          </cell>
          <cell r="S213">
            <v>526.4204178422068</v>
          </cell>
          <cell r="T213">
            <v>43.394175336371745</v>
          </cell>
          <cell r="U213">
            <v>349.40508194797616</v>
          </cell>
          <cell r="V213">
            <v>-71.192121544294196</v>
          </cell>
          <cell r="W213">
            <v>731.83657163718533</v>
          </cell>
          <cell r="X213">
            <v>67.723031706633833</v>
          </cell>
          <cell r="Y213">
            <v>525.49327769146953</v>
          </cell>
          <cell r="Z213">
            <v>602.33735328808928</v>
          </cell>
          <cell r="AA213">
            <v>4794.4480445924892</v>
          </cell>
          <cell r="AB213" t="e">
            <v>#REF!</v>
          </cell>
          <cell r="AC213" t="e">
            <v>#VALUE!</v>
          </cell>
          <cell r="AD213" t="e">
            <v>#REF!</v>
          </cell>
          <cell r="AE213">
            <v>590.84550737537973</v>
          </cell>
          <cell r="AF213">
            <v>5.8513556460382006</v>
          </cell>
          <cell r="AG213">
            <v>1278.4912493485408</v>
          </cell>
          <cell r="AH213">
            <v>412.28770791375325</v>
          </cell>
          <cell r="AI213">
            <v>575.78383538391915</v>
          </cell>
          <cell r="AJ213">
            <v>124.97289252651456</v>
          </cell>
          <cell r="AK213">
            <v>383.48616455117605</v>
          </cell>
          <cell r="AP213">
            <v>-31.100615840510159</v>
          </cell>
          <cell r="AQ213">
            <v>74.051484136716454</v>
          </cell>
          <cell r="AR213">
            <v>-388.28076082847303</v>
          </cell>
          <cell r="AS213">
            <v>76.884328935404085</v>
          </cell>
          <cell r="AT213">
            <v>-49.363417541712352</v>
          </cell>
          <cell r="AU213">
            <v>-81.578717190142811</v>
          </cell>
          <cell r="AV213">
            <v>-34.081082603199889</v>
          </cell>
          <cell r="AY213">
            <v>846.91361491698945</v>
          </cell>
          <cell r="AZ213">
            <v>1529.8582198376919</v>
          </cell>
          <cell r="BA213">
            <v>2019.030256686849</v>
          </cell>
          <cell r="BB213">
            <v>2545.450674529056</v>
          </cell>
          <cell r="BC213">
            <v>2588.8448498654279</v>
          </cell>
          <cell r="BD213">
            <v>2938.2499318134041</v>
          </cell>
          <cell r="BE213">
            <v>2867.0578102691097</v>
          </cell>
          <cell r="BH213">
            <v>1958.1032157369573</v>
          </cell>
          <cell r="BI213">
            <v>1875.1881123699591</v>
          </cell>
          <cell r="BJ213">
            <v>2287.475820283712</v>
          </cell>
          <cell r="BK213">
            <v>2863.2596556676313</v>
          </cell>
          <cell r="BL213">
            <v>2988.2325481941457</v>
          </cell>
          <cell r="BM213">
            <v>3371.7187127453217</v>
          </cell>
          <cell r="BN213">
            <v>3371.7187127453217</v>
          </cell>
          <cell r="BQ213">
            <v>-1111.1896008199676</v>
          </cell>
          <cell r="BR213">
            <v>-345.32989253226719</v>
          </cell>
          <cell r="BS213">
            <v>-268.44556359686328</v>
          </cell>
          <cell r="BT213">
            <v>-317.80898113857529</v>
          </cell>
          <cell r="BU213">
            <v>-399.38769832871822</v>
          </cell>
          <cell r="BV213">
            <v>-433.46878093191754</v>
          </cell>
          <cell r="BW213">
            <v>-504.66090247621196</v>
          </cell>
          <cell r="BZ213">
            <v>2.3187831553044198</v>
          </cell>
          <cell r="CA213">
            <v>2.6765077471696195</v>
          </cell>
        </row>
        <row r="215">
          <cell r="Q215">
            <v>2.9894620952923319</v>
          </cell>
          <cell r="R215">
            <v>-164.77816799706926</v>
          </cell>
          <cell r="S215">
            <v>-295.41200307049195</v>
          </cell>
          <cell r="T215">
            <v>1.1693489214799122</v>
          </cell>
          <cell r="U215">
            <v>-10.156778040254203</v>
          </cell>
          <cell r="V215">
            <v>2.7434353768728386</v>
          </cell>
          <cell r="W215">
            <v>-93.031746413190135</v>
          </cell>
          <cell r="X215">
            <v>43.998957597113261</v>
          </cell>
          <cell r="Y215">
            <v>24.711978947638865</v>
          </cell>
          <cell r="Z215">
            <v>189.83435812515449</v>
          </cell>
          <cell r="AA215">
            <v>759.39219859510604</v>
          </cell>
          <cell r="AB215">
            <v>0.59382894509799877</v>
          </cell>
          <cell r="AC215" t="e">
            <v>#VALUE!</v>
          </cell>
          <cell r="AD215">
            <v>0.90598130732779336</v>
          </cell>
          <cell r="AE215">
            <v>34.883341659996759</v>
          </cell>
          <cell r="AF215">
            <v>828.78595952418698</v>
          </cell>
          <cell r="AG215">
            <v>36.778636096465263</v>
          </cell>
          <cell r="AH215">
            <v>-103.89689032556608</v>
          </cell>
          <cell r="AI215">
            <v>-242.52994766108284</v>
          </cell>
          <cell r="AJ215">
            <v>52.087356112903294</v>
          </cell>
          <cell r="AK215">
            <v>40.920096609244311</v>
          </cell>
          <cell r="AP215">
            <v>-20.444387593865255</v>
          </cell>
          <cell r="AQ215">
            <v>214.09843946224112</v>
          </cell>
          <cell r="AR215">
            <v>-33.789174001172931</v>
          </cell>
          <cell r="AS215">
            <v>-60.881277671503184</v>
          </cell>
          <cell r="AT215">
            <v>-52.882055409409105</v>
          </cell>
          <cell r="AU215">
            <v>-50.918007191423385</v>
          </cell>
          <cell r="AV215">
            <v>-51.076874649498514</v>
          </cell>
          <cell r="AY215">
            <v>1057.3233530525597</v>
          </cell>
          <cell r="AZ215">
            <v>1060.3128151478522</v>
          </cell>
          <cell r="BA215">
            <v>895.53464715078269</v>
          </cell>
          <cell r="BB215">
            <v>600.12264408029068</v>
          </cell>
          <cell r="BC215">
            <v>601.29199300177049</v>
          </cell>
          <cell r="BD215">
            <v>591.13521496151668</v>
          </cell>
          <cell r="BE215">
            <v>593.87865033838955</v>
          </cell>
          <cell r="BH215">
            <v>863.66930118418372</v>
          </cell>
          <cell r="BI215">
            <v>900.44793728064883</v>
          </cell>
          <cell r="BJ215">
            <v>796.55104695508282</v>
          </cell>
          <cell r="BK215">
            <v>554.0210992939999</v>
          </cell>
          <cell r="BL215">
            <v>606.10845540690343</v>
          </cell>
          <cell r="BM215">
            <v>647.02855201614761</v>
          </cell>
          <cell r="BN215">
            <v>647.02855201614761</v>
          </cell>
          <cell r="BQ215">
            <v>193.65405186837592</v>
          </cell>
          <cell r="BR215">
            <v>159.86487786720298</v>
          </cell>
          <cell r="BS215">
            <v>98.983600195699808</v>
          </cell>
          <cell r="BT215">
            <v>46.101544786290731</v>
          </cell>
          <cell r="BU215">
            <v>-4.8164624051326967</v>
          </cell>
          <cell r="BV215">
            <v>-55.893337054630933</v>
          </cell>
          <cell r="BW215">
            <v>-53.149901677758066</v>
          </cell>
          <cell r="BZ215">
            <v>0.53856674526648618</v>
          </cell>
          <cell r="CA215">
            <v>0.54288076659293216</v>
          </cell>
        </row>
        <row r="216">
          <cell r="Q216">
            <v>50.937557258403459</v>
          </cell>
          <cell r="R216">
            <v>37.39597355783981</v>
          </cell>
          <cell r="S216">
            <v>28.940566820708035</v>
          </cell>
          <cell r="T216">
            <v>30.712036930479918</v>
          </cell>
          <cell r="U216">
            <v>35.931942268301334</v>
          </cell>
          <cell r="V216">
            <v>84.686021780539505</v>
          </cell>
          <cell r="W216">
            <v>19.657021299809866</v>
          </cell>
          <cell r="X216">
            <v>156.90923406822435</v>
          </cell>
          <cell r="Y216">
            <v>37.102043533638863</v>
          </cell>
          <cell r="Z216">
            <v>219.22892079860355</v>
          </cell>
          <cell r="AA216">
            <v>1857.9286864009418</v>
          </cell>
          <cell r="AB216">
            <v>1.3273924406620223</v>
          </cell>
          <cell r="AC216">
            <v>0.31215236222979464</v>
          </cell>
          <cell r="AD216">
            <v>1.6395448028918169</v>
          </cell>
          <cell r="AE216">
            <v>60.376594117647059</v>
          </cell>
          <cell r="AF216">
            <v>907.19443251295115</v>
          </cell>
          <cell r="AG216">
            <v>88.734204559688919</v>
          </cell>
          <cell r="AH216">
            <v>42.168021793740976</v>
          </cell>
          <cell r="AI216">
            <v>57.148968347815327</v>
          </cell>
          <cell r="AJ216">
            <v>74.831563446766765</v>
          </cell>
          <cell r="AK216">
            <v>92.394756404912712</v>
          </cell>
          <cell r="AP216">
            <v>-21.052551138182217</v>
          </cell>
          <cell r="AQ216">
            <v>209.90889259197706</v>
          </cell>
          <cell r="AR216">
            <v>-37.796647301285461</v>
          </cell>
          <cell r="AS216">
            <v>-4.7720482359011669</v>
          </cell>
          <cell r="AT216">
            <v>-28.208401527107291</v>
          </cell>
          <cell r="AU216">
            <v>-44.119526516286847</v>
          </cell>
          <cell r="AV216">
            <v>-56.462814136611378</v>
          </cell>
          <cell r="AY216">
            <v>1156.427368084393</v>
          </cell>
          <cell r="AZ216">
            <v>1207.3649253427966</v>
          </cell>
          <cell r="BA216">
            <v>1244.7608989006362</v>
          </cell>
          <cell r="BB216">
            <v>1273.7014657213442</v>
          </cell>
          <cell r="BC216">
            <v>1304.413502651824</v>
          </cell>
          <cell r="BD216">
            <v>1340.3454449201256</v>
          </cell>
          <cell r="BE216">
            <v>1425.0314667006651</v>
          </cell>
          <cell r="BH216">
            <v>967.57102663059823</v>
          </cell>
          <cell r="BI216">
            <v>1056.305231190287</v>
          </cell>
          <cell r="BJ216">
            <v>1098.473252984028</v>
          </cell>
          <cell r="BK216">
            <v>1155.6222213318433</v>
          </cell>
          <cell r="BL216">
            <v>1230.4537847786103</v>
          </cell>
          <cell r="BM216">
            <v>1322.8485411835227</v>
          </cell>
          <cell r="BN216">
            <v>1322.8485411835227</v>
          </cell>
          <cell r="BQ216">
            <v>188.85634145379476</v>
          </cell>
          <cell r="BR216">
            <v>151.05969415250931</v>
          </cell>
          <cell r="BS216">
            <v>146.28764591660814</v>
          </cell>
          <cell r="BT216">
            <v>118.07924438950084</v>
          </cell>
          <cell r="BU216">
            <v>73.959717873214018</v>
          </cell>
          <cell r="BV216">
            <v>17.496903736602917</v>
          </cell>
          <cell r="BW216">
            <v>102.18292551714239</v>
          </cell>
          <cell r="BZ216">
            <v>1.1683404116155947</v>
          </cell>
          <cell r="CA216">
            <v>1.1020959829529851</v>
          </cell>
        </row>
        <row r="217">
          <cell r="Q217">
            <v>47.948095163111127</v>
          </cell>
          <cell r="R217">
            <v>202.17414155490908</v>
          </cell>
          <cell r="S217">
            <v>324.35256989120001</v>
          </cell>
          <cell r="T217">
            <v>29.542688009000006</v>
          </cell>
          <cell r="U217">
            <v>46.088720308555537</v>
          </cell>
          <cell r="V217">
            <v>81.942586403666667</v>
          </cell>
          <cell r="W217">
            <v>112.688767713</v>
          </cell>
          <cell r="X217">
            <v>112.91027647111109</v>
          </cell>
          <cell r="Y217">
            <v>12.390064585999998</v>
          </cell>
          <cell r="Z217">
            <v>29.394562673449055</v>
          </cell>
          <cell r="AA217">
            <v>1098.5364878058358</v>
          </cell>
          <cell r="AB217">
            <v>0.73356349556402356</v>
          </cell>
          <cell r="AC217" t="str">
            <v/>
          </cell>
          <cell r="AD217">
            <v>0.73356349556402356</v>
          </cell>
          <cell r="AE217">
            <v>25.493252457650296</v>
          </cell>
          <cell r="AF217">
            <v>78.408472988764188</v>
          </cell>
          <cell r="AG217">
            <v>51.955568463223656</v>
          </cell>
          <cell r="AH217">
            <v>146.06491211930705</v>
          </cell>
          <cell r="AI217">
            <v>299.67891600889817</v>
          </cell>
          <cell r="AJ217">
            <v>22.744207333863471</v>
          </cell>
          <cell r="AK217">
            <v>51.474659795668401</v>
          </cell>
          <cell r="AP217">
            <v>-0.60816354431695885</v>
          </cell>
          <cell r="AQ217">
            <v>-4.1895468702641807</v>
          </cell>
          <cell r="AR217">
            <v>-4.0074733001125296</v>
          </cell>
          <cell r="AS217">
            <v>56.109229435602032</v>
          </cell>
          <cell r="AT217">
            <v>24.673653882301835</v>
          </cell>
          <cell r="AU217">
            <v>6.7984806751365348</v>
          </cell>
          <cell r="AV217">
            <v>-5.3859394871128643</v>
          </cell>
          <cell r="AY217">
            <v>99.104015031833342</v>
          </cell>
          <cell r="AZ217">
            <v>147.05211019494448</v>
          </cell>
          <cell r="BA217">
            <v>349.22625174985353</v>
          </cell>
          <cell r="BB217">
            <v>673.57882164105354</v>
          </cell>
          <cell r="BC217">
            <v>703.12150965005355</v>
          </cell>
          <cell r="BD217">
            <v>749.21022995860903</v>
          </cell>
          <cell r="BE217">
            <v>831.15281636227564</v>
          </cell>
          <cell r="BH217">
            <v>103.90172544641449</v>
          </cell>
          <cell r="BI217">
            <v>155.85729390963814</v>
          </cell>
          <cell r="BJ217">
            <v>301.9222060289452</v>
          </cell>
          <cell r="BK217">
            <v>601.60112203784342</v>
          </cell>
          <cell r="BL217">
            <v>624.34532937170684</v>
          </cell>
          <cell r="BM217">
            <v>675.8199891673753</v>
          </cell>
          <cell r="BN217">
            <v>675.8199891673753</v>
          </cell>
          <cell r="BQ217">
            <v>-4.7977104145811467</v>
          </cell>
          <cell r="BR217">
            <v>-8.8051837146936691</v>
          </cell>
          <cell r="BS217">
            <v>47.304045720908334</v>
          </cell>
          <cell r="BT217">
            <v>71.977699603210112</v>
          </cell>
          <cell r="BU217">
            <v>78.776180278346715</v>
          </cell>
          <cell r="BV217">
            <v>73.390240791233737</v>
          </cell>
          <cell r="BW217">
            <v>155.33282719490035</v>
          </cell>
          <cell r="BZ217">
            <v>0.6297736663491087</v>
          </cell>
          <cell r="CA217">
            <v>0.55921521636005278</v>
          </cell>
        </row>
        <row r="219">
          <cell r="Q219">
            <v>206.27681502049001</v>
          </cell>
          <cell r="R219">
            <v>639.88448619985002</v>
          </cell>
          <cell r="S219">
            <v>652.53199717977998</v>
          </cell>
          <cell r="T219">
            <v>248.23939259432001</v>
          </cell>
          <cell r="U219">
            <v>304.01528822100011</v>
          </cell>
          <cell r="V219">
            <v>420.99438568722007</v>
          </cell>
          <cell r="W219">
            <v>46.367790962989829</v>
          </cell>
          <cell r="X219">
            <v>583.99450135899986</v>
          </cell>
          <cell r="Y219">
            <v>70.188505643999989</v>
          </cell>
          <cell r="Z219">
            <v>-202.6288738400001</v>
          </cell>
          <cell r="AA219">
            <v>4055.4105103676493</v>
          </cell>
          <cell r="AB219" t="e">
            <v>#REF!</v>
          </cell>
          <cell r="AC219" t="e">
            <v>#REF!</v>
          </cell>
          <cell r="AD219" t="e">
            <v>#REF!</v>
          </cell>
          <cell r="AE219">
            <v>257.41269150581837</v>
          </cell>
          <cell r="AF219">
            <v>166.61080914380179</v>
          </cell>
          <cell r="AG219">
            <v>202.07436370859196</v>
          </cell>
          <cell r="AH219">
            <v>577.5588673884979</v>
          </cell>
          <cell r="AI219">
            <v>367.08218172257608</v>
          </cell>
          <cell r="AJ219">
            <v>346.06187568583243</v>
          </cell>
          <cell r="AK219">
            <v>117.1763798686485</v>
          </cell>
          <cell r="AP219">
            <v>602.54650179418172</v>
          </cell>
          <cell r="AQ219">
            <v>58.97621889519823</v>
          </cell>
          <cell r="AR219">
            <v>4.2024513118980451</v>
          </cell>
          <cell r="AS219">
            <v>62.325618811352115</v>
          </cell>
          <cell r="AT219">
            <v>285.4498154572039</v>
          </cell>
          <cell r="AU219">
            <v>-97.822483091512424</v>
          </cell>
          <cell r="AV219">
            <v>186.83890835235161</v>
          </cell>
          <cell r="AY219">
            <v>1085.5462213389999</v>
          </cell>
          <cell r="AZ219">
            <v>1291.8230363594898</v>
          </cell>
          <cell r="BA219">
            <v>1931.7075225593398</v>
          </cell>
          <cell r="BB219">
            <v>2584.2395197391197</v>
          </cell>
          <cell r="BC219">
            <v>2832.4789123334403</v>
          </cell>
          <cell r="BD219">
            <v>3136.4942005544403</v>
          </cell>
          <cell r="BE219">
            <v>3557.4885862416604</v>
          </cell>
          <cell r="BH219">
            <v>424.02350064962013</v>
          </cell>
          <cell r="BI219">
            <v>626.09786435821229</v>
          </cell>
          <cell r="BJ219">
            <v>1203.6567317467102</v>
          </cell>
          <cell r="BK219">
            <v>1570.7389134692862</v>
          </cell>
          <cell r="BL219">
            <v>1916.8007891551183</v>
          </cell>
          <cell r="BM219">
            <v>2033.9771690237667</v>
          </cell>
          <cell r="BN219">
            <v>2033.9771690237667</v>
          </cell>
          <cell r="BQ219">
            <v>661.52272068937975</v>
          </cell>
          <cell r="BR219">
            <v>665.72517200127766</v>
          </cell>
          <cell r="BS219">
            <v>728.05079081262954</v>
          </cell>
          <cell r="BT219">
            <v>1013.5006062698337</v>
          </cell>
          <cell r="BU219">
            <v>915.67812317832113</v>
          </cell>
          <cell r="BV219">
            <v>1102.5170315306736</v>
          </cell>
          <cell r="BW219">
            <v>1523.5114172178937</v>
          </cell>
          <cell r="BZ219">
            <v>2.5370019335130012</v>
          </cell>
          <cell r="CA219">
            <v>1.7168450176526209</v>
          </cell>
        </row>
        <row r="220">
          <cell r="Q220">
            <v>462.70712472049001</v>
          </cell>
          <cell r="R220">
            <v>1088.91101183302</v>
          </cell>
          <cell r="S220">
            <v>927.42099089452995</v>
          </cell>
          <cell r="T220">
            <v>395.50859826532002</v>
          </cell>
          <cell r="U220">
            <v>828.39575822100005</v>
          </cell>
          <cell r="V220">
            <v>692.66227908200005</v>
          </cell>
          <cell r="W220">
            <v>559.36255331399991</v>
          </cell>
          <cell r="X220">
            <v>641.7194013589999</v>
          </cell>
          <cell r="Y220">
            <v>155.74210564399999</v>
          </cell>
          <cell r="Z220">
            <v>149.57612615999989</v>
          </cell>
          <cell r="AA220">
            <v>7196.4493439323596</v>
          </cell>
          <cell r="AB220" t="e">
            <v>#REF!</v>
          </cell>
          <cell r="AC220" t="e">
            <v>#REF!</v>
          </cell>
          <cell r="AD220" t="e">
            <v>#REF!</v>
          </cell>
          <cell r="AE220">
            <v>396.71800000000002</v>
          </cell>
          <cell r="AF220">
            <v>230.15110914380179</v>
          </cell>
          <cell r="AG220">
            <v>437.34327619978995</v>
          </cell>
          <cell r="AH220">
            <v>997.21158021495796</v>
          </cell>
          <cell r="AI220">
            <v>670.7728257158501</v>
          </cell>
          <cell r="AJ220">
            <v>511.91857889883244</v>
          </cell>
          <cell r="AK220">
            <v>714.08966999580252</v>
          </cell>
          <cell r="AP220">
            <v>617.52199999999993</v>
          </cell>
          <cell r="AQ220">
            <v>50.052285295198232</v>
          </cell>
          <cell r="AR220">
            <v>25.36384852070006</v>
          </cell>
          <cell r="AS220">
            <v>91.699431618062022</v>
          </cell>
          <cell r="AT220">
            <v>256.64816517867985</v>
          </cell>
          <cell r="AU220">
            <v>-116.40998063351242</v>
          </cell>
          <cell r="AV220">
            <v>114.30608822519753</v>
          </cell>
          <cell r="AY220">
            <v>1294.4433944389998</v>
          </cell>
          <cell r="AZ220">
            <v>1757.1505191594899</v>
          </cell>
          <cell r="BA220">
            <v>2846.0615309925097</v>
          </cell>
          <cell r="BB220">
            <v>3773.4825218870396</v>
          </cell>
          <cell r="BC220">
            <v>4168.9911201523601</v>
          </cell>
          <cell r="BD220">
            <v>4997.3868783733597</v>
          </cell>
          <cell r="BE220">
            <v>5690.0491574553598</v>
          </cell>
          <cell r="BH220">
            <v>626.86910914380178</v>
          </cell>
          <cell r="BI220">
            <v>1064.2123853435919</v>
          </cell>
          <cell r="BJ220">
            <v>2061.4239655585498</v>
          </cell>
          <cell r="BK220">
            <v>2732.1967912743999</v>
          </cell>
          <cell r="BL220">
            <v>3244.1153701732319</v>
          </cell>
          <cell r="BM220">
            <v>3958.2050401690349</v>
          </cell>
          <cell r="BN220">
            <v>3958.2050401690349</v>
          </cell>
          <cell r="BQ220">
            <v>667.57428529519814</v>
          </cell>
          <cell r="BR220">
            <v>692.93813381589803</v>
          </cell>
          <cell r="BS220">
            <v>784.63756543395994</v>
          </cell>
          <cell r="BT220">
            <v>1041.28573061264</v>
          </cell>
          <cell r="BU220">
            <v>924.87574997912748</v>
          </cell>
          <cell r="BV220">
            <v>1039.1818382043248</v>
          </cell>
          <cell r="BW220">
            <v>1731.8441172863249</v>
          </cell>
          <cell r="BZ220">
            <v>3.7340925952072799</v>
          </cell>
          <cell r="CA220">
            <v>2.9056975255248991</v>
          </cell>
        </row>
        <row r="221">
          <cell r="Q221">
            <v>256.43030970000001</v>
          </cell>
          <cell r="R221">
            <v>449.02652563316997</v>
          </cell>
          <cell r="S221">
            <v>274.88899371474997</v>
          </cell>
          <cell r="T221">
            <v>147.26920567100001</v>
          </cell>
          <cell r="U221">
            <v>524.38046999999995</v>
          </cell>
          <cell r="V221">
            <v>271.66789339477998</v>
          </cell>
          <cell r="W221">
            <v>512.99476235101008</v>
          </cell>
          <cell r="X221">
            <v>57.724899999999998</v>
          </cell>
          <cell r="Y221">
            <v>85.553600000000003</v>
          </cell>
          <cell r="Z221">
            <v>352.20499999999998</v>
          </cell>
          <cell r="AA221">
            <v>3141.0388335647103</v>
          </cell>
          <cell r="AB221">
            <v>3.150803278221824</v>
          </cell>
          <cell r="AC221">
            <v>4.460308481439193E-2</v>
          </cell>
          <cell r="AD221">
            <v>3.1954063630362164</v>
          </cell>
          <cell r="AE221">
            <v>139.30530849418165</v>
          </cell>
          <cell r="AF221">
            <v>63.540300000000002</v>
          </cell>
          <cell r="AG221">
            <v>235.26891249119799</v>
          </cell>
          <cell r="AH221">
            <v>419.65271282646</v>
          </cell>
          <cell r="AI221">
            <v>303.69064399327402</v>
          </cell>
          <cell r="AJ221">
            <v>165.856703213</v>
          </cell>
          <cell r="AK221">
            <v>596.91329012715403</v>
          </cell>
          <cell r="AP221">
            <v>14.975498205818354</v>
          </cell>
          <cell r="AQ221">
            <v>-8.9239336000000051</v>
          </cell>
          <cell r="AR221">
            <v>21.161397208802015</v>
          </cell>
          <cell r="AS221">
            <v>29.373812806709964</v>
          </cell>
          <cell r="AT221">
            <v>-28.80165027852405</v>
          </cell>
          <cell r="AU221">
            <v>-18.587497541999994</v>
          </cell>
          <cell r="AV221">
            <v>-72.532820127154082</v>
          </cell>
          <cell r="AY221">
            <v>208.8971731</v>
          </cell>
          <cell r="AZ221">
            <v>465.32748279999998</v>
          </cell>
          <cell r="BA221">
            <v>914.35400843316995</v>
          </cell>
          <cell r="BB221">
            <v>1189.2430021479199</v>
          </cell>
          <cell r="BC221">
            <v>1336.5122078189199</v>
          </cell>
          <cell r="BD221">
            <v>1860.8926778189198</v>
          </cell>
          <cell r="BE221">
            <v>2132.5605712136999</v>
          </cell>
          <cell r="BH221">
            <v>202.84560849418165</v>
          </cell>
          <cell r="BI221">
            <v>438.11452098537961</v>
          </cell>
          <cell r="BJ221">
            <v>857.76723381183956</v>
          </cell>
          <cell r="BK221">
            <v>1161.4578778051136</v>
          </cell>
          <cell r="BL221">
            <v>1327.3145810181136</v>
          </cell>
          <cell r="BM221">
            <v>1924.2278711452677</v>
          </cell>
          <cell r="BN221">
            <v>1924.2278711452677</v>
          </cell>
          <cell r="BQ221">
            <v>6.0515646058183563</v>
          </cell>
          <cell r="BR221">
            <v>27.212961814620371</v>
          </cell>
          <cell r="BS221">
            <v>56.586774621330392</v>
          </cell>
          <cell r="BT221">
            <v>27.785124342806284</v>
          </cell>
          <cell r="BU221">
            <v>9.1976268008063471</v>
          </cell>
          <cell r="BV221">
            <v>-63.335193326347962</v>
          </cell>
          <cell r="BW221">
            <v>208.33270006843213</v>
          </cell>
          <cell r="BZ221">
            <v>1.1970906616942789</v>
          </cell>
          <cell r="CA221">
            <v>1.188852507872278</v>
          </cell>
        </row>
        <row r="223">
          <cell r="Q223">
            <v>1.5</v>
          </cell>
          <cell r="R223">
            <v>1.7</v>
          </cell>
          <cell r="S223">
            <v>0</v>
          </cell>
          <cell r="T223">
            <v>531.70000000000005</v>
          </cell>
          <cell r="U223">
            <v>6.7278700999999996E-2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699.42638120100003</v>
          </cell>
          <cell r="AB223">
            <v>0.44292034051667567</v>
          </cell>
          <cell r="AC223" t="str">
            <v/>
          </cell>
          <cell r="AD223">
            <v>0.44292034051667567</v>
          </cell>
          <cell r="AE223">
            <v>0</v>
          </cell>
          <cell r="AF223">
            <v>161.71041390315327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535</v>
          </cell>
          <cell r="AP223">
            <v>0</v>
          </cell>
          <cell r="AQ223">
            <v>2.7486885968467334</v>
          </cell>
          <cell r="AR223">
            <v>1.5</v>
          </cell>
          <cell r="AS223">
            <v>1.7</v>
          </cell>
          <cell r="AT223">
            <v>0</v>
          </cell>
          <cell r="AU223">
            <v>531.70000000000005</v>
          </cell>
          <cell r="AV223">
            <v>-534.93272129900004</v>
          </cell>
          <cell r="AY223">
            <v>164.4591025</v>
          </cell>
          <cell r="AZ223">
            <v>165.9591025</v>
          </cell>
          <cell r="BA223">
            <v>167.65910250000002</v>
          </cell>
          <cell r="BB223">
            <v>167.65910250000002</v>
          </cell>
          <cell r="BC223">
            <v>699.35910250000006</v>
          </cell>
          <cell r="BD223">
            <v>699.42638120100003</v>
          </cell>
          <cell r="BE223">
            <v>699.42638120100003</v>
          </cell>
          <cell r="BH223">
            <v>161.71041390315327</v>
          </cell>
          <cell r="BI223">
            <v>161.71041390315327</v>
          </cell>
          <cell r="BJ223">
            <v>161.71041390315327</v>
          </cell>
          <cell r="BK223">
            <v>161.71041390315327</v>
          </cell>
          <cell r="BL223">
            <v>161.71041390315327</v>
          </cell>
          <cell r="BM223">
            <v>696.71041390315327</v>
          </cell>
          <cell r="BN223">
            <v>696.71041390315327</v>
          </cell>
          <cell r="BQ223">
            <v>2.7486885968467392</v>
          </cell>
          <cell r="BR223">
            <v>4.2486885968467387</v>
          </cell>
          <cell r="BS223">
            <v>5.9486885968467389</v>
          </cell>
          <cell r="BT223">
            <v>5.9486885968467389</v>
          </cell>
          <cell r="BU223">
            <v>537.6486885968468</v>
          </cell>
          <cell r="BV223">
            <v>2.7159672978467597</v>
          </cell>
          <cell r="BW223">
            <v>2.7159672978467597</v>
          </cell>
          <cell r="BZ223">
            <v>0.62640374392081233</v>
          </cell>
          <cell r="CA223">
            <v>0.14484119580029256</v>
          </cell>
        </row>
        <row r="225">
          <cell r="Q225">
            <v>565.83517064273622</v>
          </cell>
          <cell r="R225">
            <v>42.685130151915928</v>
          </cell>
          <cell r="S225">
            <v>121.74199531563303</v>
          </cell>
          <cell r="T225">
            <v>-716.07373198375967</v>
          </cell>
          <cell r="U225">
            <v>52.654882650232103</v>
          </cell>
          <cell r="V225">
            <v>-437.69818666688025</v>
          </cell>
          <cell r="W225">
            <v>746.83107923199123</v>
          </cell>
          <cell r="X225">
            <v>-565.43032128721893</v>
          </cell>
          <cell r="Y225">
            <v>459.90283069623837</v>
          </cell>
          <cell r="Z225">
            <v>1576.7389019964503</v>
          </cell>
          <cell r="AA225">
            <v>386.77268877276822</v>
          </cell>
          <cell r="AB225">
            <v>0.45947304115191756</v>
          </cell>
          <cell r="AC225" t="e">
            <v>#VALUE!</v>
          </cell>
          <cell r="AD225">
            <v>0.36190379312043519</v>
          </cell>
          <cell r="AE225">
            <v>508.70000000000005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P225">
            <v>-728.72774775733319</v>
          </cell>
          <cell r="AQ225">
            <v>-1240.387314217237</v>
          </cell>
          <cell r="AR225">
            <v>565.83517064273622</v>
          </cell>
          <cell r="AS225">
            <v>42.685130151915928</v>
          </cell>
          <cell r="AT225">
            <v>121.74199531563303</v>
          </cell>
          <cell r="AU225">
            <v>-716.07373198375967</v>
          </cell>
          <cell r="AV225">
            <v>52.654882650232103</v>
          </cell>
          <cell r="AY225">
            <v>-1460.4150619745701</v>
          </cell>
          <cell r="AZ225">
            <v>-894.57989133183389</v>
          </cell>
          <cell r="BA225">
            <v>-851.89476117991796</v>
          </cell>
          <cell r="BB225">
            <v>-730.1527658642849</v>
          </cell>
          <cell r="BC225">
            <v>-1446.2264978480446</v>
          </cell>
          <cell r="BD225">
            <v>-1393.5716151978124</v>
          </cell>
          <cell r="BE225">
            <v>-1831.2698018646927</v>
          </cell>
          <cell r="BH225">
            <v>508.70000000000005</v>
          </cell>
          <cell r="BI225">
            <v>508.70000000000005</v>
          </cell>
          <cell r="BJ225">
            <v>508.70000000000005</v>
          </cell>
          <cell r="BK225">
            <v>508.70000000000005</v>
          </cell>
          <cell r="BL225">
            <v>508.70000000000005</v>
          </cell>
          <cell r="BM225">
            <v>508.70000000000005</v>
          </cell>
          <cell r="BN225">
            <v>508.70000000000005</v>
          </cell>
          <cell r="BQ225">
            <v>-1969.1150619745699</v>
          </cell>
          <cell r="BR225">
            <v>-1403.2798913318338</v>
          </cell>
          <cell r="BS225">
            <v>-1360.5947611799179</v>
          </cell>
          <cell r="BT225">
            <v>-1238.8527658642849</v>
          </cell>
          <cell r="BU225">
            <v>-1954.9264978480446</v>
          </cell>
          <cell r="BV225">
            <v>-1902.2716151978125</v>
          </cell>
          <cell r="BW225">
            <v>-2339.9698018646927</v>
          </cell>
          <cell r="BZ225">
            <v>-1.2953598367006307</v>
          </cell>
          <cell r="CA225">
            <v>0.45563371291434246</v>
          </cell>
        </row>
        <row r="226">
          <cell r="Q226">
            <v>-30.112321813264227</v>
          </cell>
          <cell r="R226">
            <v>293.96046498791429</v>
          </cell>
          <cell r="S226">
            <v>131.99697951248331</v>
          </cell>
          <cell r="T226">
            <v>-429.1030702787582</v>
          </cell>
          <cell r="U226">
            <v>53.862612822234006</v>
          </cell>
          <cell r="V226">
            <v>222.47641698612006</v>
          </cell>
          <cell r="W226">
            <v>264.01452723499602</v>
          </cell>
          <cell r="X226">
            <v>46.525055275661792</v>
          </cell>
          <cell r="Y226">
            <v>54.253219819235881</v>
          </cell>
          <cell r="Z226">
            <v>578.56029855644999</v>
          </cell>
          <cell r="AA226">
            <v>603.55169489150296</v>
          </cell>
          <cell r="AB226">
            <v>0.3713819486434935</v>
          </cell>
          <cell r="AC226" t="str">
            <v/>
          </cell>
          <cell r="AD226">
            <v>0.3713819486434935</v>
          </cell>
          <cell r="AE226">
            <v>538.70000000000005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P226">
            <v>-305.24850433333336</v>
          </cell>
          <cell r="AQ226">
            <v>-816.33398387823672</v>
          </cell>
          <cell r="AR226">
            <v>-30.112321813264227</v>
          </cell>
          <cell r="AS226">
            <v>293.96046498791429</v>
          </cell>
          <cell r="AT226">
            <v>131.99697951248331</v>
          </cell>
          <cell r="AU226">
            <v>-429.1030702787582</v>
          </cell>
          <cell r="AV226">
            <v>53.862612822234006</v>
          </cell>
          <cell r="AY226">
            <v>-582.88248821157003</v>
          </cell>
          <cell r="AZ226">
            <v>-612.99481002483424</v>
          </cell>
          <cell r="BA226">
            <v>-319.03434503691994</v>
          </cell>
          <cell r="BB226">
            <v>-187.03736552443661</v>
          </cell>
          <cell r="BC226">
            <v>-616.1404358031948</v>
          </cell>
          <cell r="BD226">
            <v>-562.27782298096076</v>
          </cell>
          <cell r="BE226">
            <v>-339.80140599484071</v>
          </cell>
          <cell r="BH226">
            <v>538.70000000000005</v>
          </cell>
          <cell r="BI226">
            <v>538.70000000000005</v>
          </cell>
          <cell r="BJ226">
            <v>538.70000000000005</v>
          </cell>
          <cell r="BK226">
            <v>538.70000000000005</v>
          </cell>
          <cell r="BL226">
            <v>538.70000000000005</v>
          </cell>
          <cell r="BM226">
            <v>538.70000000000005</v>
          </cell>
          <cell r="BN226">
            <v>538.70000000000005</v>
          </cell>
          <cell r="BQ226">
            <v>-1121.5824882115699</v>
          </cell>
          <cell r="BR226">
            <v>-1151.6948100248342</v>
          </cell>
          <cell r="BS226">
            <v>-857.73434503691999</v>
          </cell>
          <cell r="BT226">
            <v>-725.73736552443665</v>
          </cell>
          <cell r="BU226">
            <v>-1154.8404358031949</v>
          </cell>
          <cell r="BV226">
            <v>-1100.9778229809608</v>
          </cell>
          <cell r="BW226">
            <v>-878.50140599484075</v>
          </cell>
          <cell r="BZ226">
            <v>-0.55186623637049481</v>
          </cell>
          <cell r="CA226">
            <v>0.48250418939838075</v>
          </cell>
        </row>
        <row r="227">
          <cell r="Q227">
            <v>595.94749245600042</v>
          </cell>
          <cell r="R227">
            <v>-251.27533483599836</v>
          </cell>
          <cell r="S227">
            <v>-10.254984196850273</v>
          </cell>
          <cell r="T227">
            <v>-286.97066170500148</v>
          </cell>
          <cell r="U227">
            <v>-1.2077301720019022</v>
          </cell>
          <cell r="V227">
            <v>-660.1746036530003</v>
          </cell>
          <cell r="W227">
            <v>482.81655199699526</v>
          </cell>
          <cell r="X227">
            <v>-611.9553765628807</v>
          </cell>
          <cell r="Y227">
            <v>405.64961087700249</v>
          </cell>
          <cell r="Z227">
            <v>998.17860344000019</v>
          </cell>
          <cell r="AA227">
            <v>-216.77900611873474</v>
          </cell>
          <cell r="AB227">
            <v>8.8091092508424063E-2</v>
          </cell>
          <cell r="AC227">
            <v>-9.7569248031482342E-2</v>
          </cell>
          <cell r="AD227">
            <v>-9.4781555230582879E-3</v>
          </cell>
          <cell r="AE227">
            <v>-30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P227">
            <v>-423.47924342399983</v>
          </cell>
          <cell r="AQ227">
            <v>-424.05333033900024</v>
          </cell>
          <cell r="AR227">
            <v>595.94749245600042</v>
          </cell>
          <cell r="AS227">
            <v>-251.27533483599836</v>
          </cell>
          <cell r="AT227">
            <v>-10.254984196850273</v>
          </cell>
          <cell r="AU227">
            <v>-286.97066170500148</v>
          </cell>
          <cell r="AV227">
            <v>-1.2077301720019022</v>
          </cell>
          <cell r="AY227">
            <v>-877.53257376300007</v>
          </cell>
          <cell r="AZ227">
            <v>-281.58508130699965</v>
          </cell>
          <cell r="BA227">
            <v>-532.86041614299802</v>
          </cell>
          <cell r="BB227">
            <v>-543.11540033984829</v>
          </cell>
          <cell r="BC227">
            <v>-830.08606204484977</v>
          </cell>
          <cell r="BD227">
            <v>-831.29379221685167</v>
          </cell>
          <cell r="BE227">
            <v>-1491.468395869852</v>
          </cell>
          <cell r="BH227">
            <v>-30</v>
          </cell>
          <cell r="BI227">
            <v>-30</v>
          </cell>
          <cell r="BJ227">
            <v>-30</v>
          </cell>
          <cell r="BK227">
            <v>-30</v>
          </cell>
          <cell r="BL227">
            <v>-30</v>
          </cell>
          <cell r="BM227">
            <v>-30</v>
          </cell>
          <cell r="BN227">
            <v>-30</v>
          </cell>
          <cell r="BQ227">
            <v>-847.53257376300007</v>
          </cell>
          <cell r="BR227">
            <v>-251.58508130699965</v>
          </cell>
          <cell r="BS227">
            <v>-502.86041614299802</v>
          </cell>
          <cell r="BT227">
            <v>-513.11540033984829</v>
          </cell>
          <cell r="BU227">
            <v>-800.08606204484977</v>
          </cell>
          <cell r="BV227">
            <v>-801.29379221685167</v>
          </cell>
          <cell r="BW227">
            <v>-1461.468395869852</v>
          </cell>
          <cell r="BZ227">
            <v>-0.7434936003301359</v>
          </cell>
          <cell r="CA227">
            <v>-2.6870476484038279E-2</v>
          </cell>
        </row>
        <row r="229">
          <cell r="Q229">
            <v>113.60904076154917</v>
          </cell>
          <cell r="R229">
            <v>-30.31941150553935</v>
          </cell>
          <cell r="S229">
            <v>47.558428417285803</v>
          </cell>
          <cell r="T229">
            <v>-21.640834195668504</v>
          </cell>
          <cell r="U229">
            <v>2.8244104159981589</v>
          </cell>
          <cell r="V229">
            <v>-57.23175594150689</v>
          </cell>
          <cell r="W229">
            <v>31.669447855394424</v>
          </cell>
          <cell r="X229">
            <v>5.1598940377396048</v>
          </cell>
          <cell r="Y229">
            <v>-29.310037596407653</v>
          </cell>
          <cell r="Z229">
            <v>-961.60703299351542</v>
          </cell>
          <cell r="AA229">
            <v>-1106.553734344036</v>
          </cell>
          <cell r="AB229">
            <v>0</v>
          </cell>
          <cell r="AC229">
            <v>0</v>
          </cell>
          <cell r="AD229">
            <v>0</v>
          </cell>
          <cell r="AE229">
            <v>-210.15052579043538</v>
          </cell>
          <cell r="AF229">
            <v>-1151.2558269251037</v>
          </cell>
          <cell r="AG229">
            <v>1039.6382495434837</v>
          </cell>
          <cell r="AH229">
            <v>-61.374269149178588</v>
          </cell>
          <cell r="AI229">
            <v>451.23160132242594</v>
          </cell>
          <cell r="AJ229">
            <v>-273.17633927222118</v>
          </cell>
          <cell r="AK229">
            <v>-309.61031192671675</v>
          </cell>
          <cell r="AP229">
            <v>115.52501771650657</v>
          </cell>
          <cell r="AQ229">
            <v>1038.6154513996673</v>
          </cell>
          <cell r="AR229">
            <v>-926.02920878193447</v>
          </cell>
          <cell r="AS229">
            <v>31.054857643639238</v>
          </cell>
          <cell r="AT229">
            <v>-403.67317290514012</v>
          </cell>
          <cell r="AU229">
            <v>251.53550507655268</v>
          </cell>
          <cell r="AV229">
            <v>312.43472234271491</v>
          </cell>
          <cell r="AY229">
            <v>0</v>
          </cell>
          <cell r="AZ229">
            <v>-93.656842837816058</v>
          </cell>
          <cell r="BA229">
            <v>-123.97625434335541</v>
          </cell>
          <cell r="BB229">
            <v>-76.417825926069611</v>
          </cell>
          <cell r="BC229">
            <v>-98.058660121738114</v>
          </cell>
          <cell r="BD229">
            <v>-95.234249705739956</v>
          </cell>
          <cell r="BE229">
            <v>-152.46600564724685</v>
          </cell>
          <cell r="BH229">
            <v>0</v>
          </cell>
          <cell r="BI229">
            <v>-321.76810317205536</v>
          </cell>
          <cell r="BJ229">
            <v>-383.14237232123395</v>
          </cell>
          <cell r="BK229">
            <v>68.089229001191995</v>
          </cell>
          <cell r="BL229">
            <v>-205.08711027102919</v>
          </cell>
          <cell r="BM229">
            <v>-514.69742219774594</v>
          </cell>
          <cell r="BN229">
            <v>-514.69742219774594</v>
          </cell>
          <cell r="BQ229">
            <v>0</v>
          </cell>
          <cell r="BR229">
            <v>228.11126033423932</v>
          </cell>
          <cell r="BS229">
            <v>259.16611797787857</v>
          </cell>
          <cell r="BT229">
            <v>-144.50705492726161</v>
          </cell>
          <cell r="BU229">
            <v>107.02845014929107</v>
          </cell>
          <cell r="BV229">
            <v>419.46317249200598</v>
          </cell>
          <cell r="BW229">
            <v>362.23141655049909</v>
          </cell>
          <cell r="BZ229">
            <v>-8.7829430695248872E-2</v>
          </cell>
          <cell r="CA229">
            <v>-0.18369294579056852</v>
          </cell>
        </row>
        <row r="231">
          <cell r="Q231">
            <v>-0.768620355215615</v>
          </cell>
          <cell r="R231">
            <v>-0.41810785959837654</v>
          </cell>
          <cell r="S231">
            <v>-0.46972883027521212</v>
          </cell>
          <cell r="T231">
            <v>-4.1697396815101213E-2</v>
          </cell>
          <cell r="U231">
            <v>-0.31151104121765066</v>
          </cell>
          <cell r="V231">
            <v>8.9386064816596972E-2</v>
          </cell>
          <cell r="W231">
            <v>-0.6360534566540853</v>
          </cell>
          <cell r="X231">
            <v>-0.10314422638298967</v>
          </cell>
          <cell r="Y231">
            <v>-0.60868174236197548</v>
          </cell>
          <cell r="Z231">
            <v>-0.62040129814967115</v>
          </cell>
          <cell r="AA231">
            <v>-5.5370138666519448</v>
          </cell>
          <cell r="AB231" t="e">
            <v>#VALUE!</v>
          </cell>
          <cell r="AC231" t="e">
            <v>#VALUE!</v>
          </cell>
          <cell r="AD231">
            <v>-4.6494227548368391E-3</v>
          </cell>
          <cell r="AE231">
            <v>-0.51588762814687394</v>
          </cell>
          <cell r="AF231">
            <v>2.675224129192514E-2</v>
          </cell>
          <cell r="AG231">
            <v>-1.1042489310337926</v>
          </cell>
          <cell r="AH231">
            <v>-0.34329725120013282</v>
          </cell>
          <cell r="AI231">
            <v>-0.50332104792808885</v>
          </cell>
          <cell r="AJ231">
            <v>-9.4923968352481985E-2</v>
          </cell>
          <cell r="AK231">
            <v>-0.33435262116542841</v>
          </cell>
          <cell r="AP231">
            <v>2.1814768791581562E-2</v>
          </cell>
          <cell r="AQ231">
            <v>-6.4558470752363428E-2</v>
          </cell>
          <cell r="AR231">
            <v>0.33562857581817762</v>
          </cell>
          <cell r="AS231">
            <v>-7.4810608398243716E-2</v>
          </cell>
          <cell r="AT231">
            <v>3.3592217652876732E-2</v>
          </cell>
          <cell r="AU231">
            <v>5.3226571537380772E-2</v>
          </cell>
          <cell r="AV231">
            <v>-2.2841579947777746E-2</v>
          </cell>
          <cell r="AY231">
            <v>-0.53187908881573065</v>
          </cell>
          <cell r="AZ231">
            <v>-1.3004994440313449</v>
          </cell>
          <cell r="BA231">
            <v>-1.7186073036297218</v>
          </cell>
          <cell r="BB231">
            <v>-2.188336133904933</v>
          </cell>
          <cell r="BC231">
            <v>-2.2300335307200356</v>
          </cell>
          <cell r="BD231">
            <v>-2.5415445719376861</v>
          </cell>
          <cell r="BE231">
            <v>-2.452158507121089</v>
          </cell>
          <cell r="BH231">
            <v>-0.54108396180460594</v>
          </cell>
          <cell r="BI231">
            <v>-1.5933843178887419</v>
          </cell>
          <cell r="BJ231">
            <v>-1.9366815690888737</v>
          </cell>
          <cell r="BK231">
            <v>-2.4400026170169626</v>
          </cell>
          <cell r="BL231">
            <v>-2.5349265853694445</v>
          </cell>
          <cell r="BM231">
            <v>-2.8692792065348733</v>
          </cell>
          <cell r="BN231">
            <v>-2.8692792065348733</v>
          </cell>
          <cell r="BQ231">
            <v>9.2048729888756248E-3</v>
          </cell>
          <cell r="BR231">
            <v>0.29288487385739564</v>
          </cell>
          <cell r="BS231">
            <v>0.21807426545915179</v>
          </cell>
          <cell r="BT231">
            <v>0.25166648311202827</v>
          </cell>
          <cell r="BU231">
            <v>0.30489305464940863</v>
          </cell>
          <cell r="BV231">
            <v>0.32773463459718721</v>
          </cell>
          <cell r="BW231">
            <v>0.41712069941378438</v>
          </cell>
        </row>
        <row r="232">
          <cell r="Q232">
            <v>-0.76727683139141312</v>
          </cell>
          <cell r="R232">
            <v>-0.41658519926428106</v>
          </cell>
          <cell r="S232">
            <v>-0.46972883027521212</v>
          </cell>
          <cell r="T232">
            <v>0.4345370147370039</v>
          </cell>
          <cell r="U232">
            <v>-0.31145078085921407</v>
          </cell>
          <cell r="V232">
            <v>8.9386064816596972E-2</v>
          </cell>
          <cell r="W232">
            <v>-0.6360534566540853</v>
          </cell>
          <cell r="X232">
            <v>-0.10314422638298967</v>
          </cell>
          <cell r="Y232">
            <v>-0.60868174236197548</v>
          </cell>
          <cell r="Z232">
            <v>-0.62040129814967115</v>
          </cell>
          <cell r="AA232">
            <v>-4.9105498623726955</v>
          </cell>
          <cell r="AB232" t="e">
            <v>#VALUE!</v>
          </cell>
          <cell r="AC232" t="e">
            <v>#VALUE!</v>
          </cell>
          <cell r="AD232">
            <v>-4.2527067350316538E-3</v>
          </cell>
          <cell r="AE232">
            <v>-0.51588762814687394</v>
          </cell>
          <cell r="AF232">
            <v>0.17159343709221769</v>
          </cell>
          <cell r="AG232">
            <v>-1.1042489310337926</v>
          </cell>
          <cell r="AH232">
            <v>-0.34329725120013282</v>
          </cell>
          <cell r="AI232">
            <v>-0.50332104792808885</v>
          </cell>
          <cell r="AJ232">
            <v>-9.4923968352481985E-2</v>
          </cell>
          <cell r="AK232">
            <v>0.14483754279992095</v>
          </cell>
          <cell r="AP232">
            <v>2.1814768791581562E-2</v>
          </cell>
          <cell r="AQ232">
            <v>-6.209651834224629E-2</v>
          </cell>
          <cell r="AR232">
            <v>0.33697209964237951</v>
          </cell>
          <cell r="AS232">
            <v>-7.3287948064148234E-2</v>
          </cell>
          <cell r="AT232">
            <v>3.3592217652876732E-2</v>
          </cell>
          <cell r="AU232">
            <v>0.52946098308948586</v>
          </cell>
          <cell r="AV232">
            <v>0.45628832365913502</v>
          </cell>
          <cell r="AY232">
            <v>-0.38457594060532102</v>
          </cell>
          <cell r="AZ232">
            <v>-1.1518527719967331</v>
          </cell>
          <cell r="BA232">
            <v>-1.568437971261015</v>
          </cell>
          <cell r="BB232">
            <v>-2.0381668015362262</v>
          </cell>
          <cell r="BC232">
            <v>-1.6036297867992235</v>
          </cell>
          <cell r="BD232">
            <v>-1.9150805676584373</v>
          </cell>
          <cell r="BE232">
            <v>-1.8256945028418403</v>
          </cell>
          <cell r="BH232">
            <v>-0.39624276600431341</v>
          </cell>
          <cell r="BI232">
            <v>-1.4485431220884493</v>
          </cell>
          <cell r="BJ232">
            <v>-1.791840373288581</v>
          </cell>
          <cell r="BK232">
            <v>-2.2951614212166698</v>
          </cell>
          <cell r="BL232">
            <v>-2.3900853895691516</v>
          </cell>
          <cell r="BM232">
            <v>-2.2452478467692316</v>
          </cell>
          <cell r="BN232">
            <v>-2.2452478467692316</v>
          </cell>
          <cell r="BQ232">
            <v>1.1666825398992775E-2</v>
          </cell>
          <cell r="BR232">
            <v>0.29669035009171468</v>
          </cell>
          <cell r="BS232">
            <v>0.22340240202756637</v>
          </cell>
          <cell r="BT232">
            <v>0.25699461968044285</v>
          </cell>
          <cell r="BU232">
            <v>0.78645560276992843</v>
          </cell>
          <cell r="BV232">
            <v>0.33016727911079435</v>
          </cell>
          <cell r="BW232">
            <v>0.4195533439273913</v>
          </cell>
        </row>
      </sheetData>
      <sheetData sheetId="1" refreshError="1"/>
      <sheetData sheetId="2" refreshError="1"/>
      <sheetData sheetId="3" refreshError="1"/>
      <sheetData sheetId="4" refreshError="1">
        <row r="7">
          <cell r="C7" t="str">
            <v>Plan Finan.</v>
          </cell>
          <cell r="E7" t="str">
            <v>Plan Financiero</v>
          </cell>
          <cell r="F7" t="str">
            <v>Plan Financiero</v>
          </cell>
          <cell r="G7" t="str">
            <v>Actual</v>
          </cell>
          <cell r="H7" t="str">
            <v>Escenario</v>
          </cell>
          <cell r="I7" t="str">
            <v>Diferencias</v>
          </cell>
          <cell r="J7" t="str">
            <v>Diferencias</v>
          </cell>
          <cell r="K7" t="str">
            <v>Diferencias</v>
          </cell>
          <cell r="L7" t="str">
            <v>Var. %</v>
          </cell>
          <cell r="M7" t="str">
            <v>Var. %</v>
          </cell>
          <cell r="N7" t="str">
            <v>Var.%</v>
          </cell>
          <cell r="O7" t="str">
            <v>% PIB</v>
          </cell>
          <cell r="P7" t="str">
            <v>% PIB</v>
          </cell>
          <cell r="Q7" t="str">
            <v>% PIB</v>
          </cell>
        </row>
        <row r="8">
          <cell r="C8" t="str">
            <v>Dic 20/96</v>
          </cell>
          <cell r="E8" t="str">
            <v>Dic20/96</v>
          </cell>
          <cell r="F8" t="str">
            <v>Mar07/97</v>
          </cell>
          <cell r="G8">
            <v>1997</v>
          </cell>
          <cell r="H8" t="str">
            <v>Alternativo</v>
          </cell>
          <cell r="I8">
            <v>1997</v>
          </cell>
          <cell r="J8">
            <v>1997</v>
          </cell>
          <cell r="K8">
            <v>1996</v>
          </cell>
          <cell r="L8" t="str">
            <v>P.F. Dic20-97/96</v>
          </cell>
          <cell r="M8" t="str">
            <v>P.F. Mar07-97/96</v>
          </cell>
          <cell r="N8" t="str">
            <v>Actual/96</v>
          </cell>
          <cell r="O8" t="str">
            <v>P.F. Dic20/96</v>
          </cell>
          <cell r="P8" t="str">
            <v>P.F. Mar07/97</v>
          </cell>
          <cell r="Q8" t="str">
            <v>Actual</v>
          </cell>
        </row>
        <row r="9">
          <cell r="C9">
            <v>1</v>
          </cell>
          <cell r="E9">
            <v>2</v>
          </cell>
          <cell r="F9">
            <v>2</v>
          </cell>
          <cell r="G9">
            <v>3</v>
          </cell>
          <cell r="I9" t="str">
            <v>5=3-2</v>
          </cell>
          <cell r="J9" t="str">
            <v>4=3-2</v>
          </cell>
          <cell r="K9" t="str">
            <v>3=2-1</v>
          </cell>
          <cell r="L9">
            <v>7</v>
          </cell>
          <cell r="M9">
            <v>5</v>
          </cell>
          <cell r="N9" t="str">
            <v>6=3/1</v>
          </cell>
          <cell r="O9">
            <v>10</v>
          </cell>
          <cell r="P9">
            <v>7</v>
          </cell>
          <cell r="Q9">
            <v>8</v>
          </cell>
        </row>
        <row r="11">
          <cell r="C11">
            <v>12004378.989300001</v>
          </cell>
          <cell r="E11">
            <v>14505177</v>
          </cell>
          <cell r="F11">
            <v>15137015.515000002</v>
          </cell>
          <cell r="G11">
            <v>14482198.458000001</v>
          </cell>
          <cell r="H11">
            <v>14154523.199999999</v>
          </cell>
          <cell r="I11">
            <v>631838.51500000246</v>
          </cell>
          <cell r="J11">
            <v>-654817.05700000189</v>
          </cell>
          <cell r="K11">
            <v>48989.000900000334</v>
          </cell>
          <cell r="L11">
            <v>20.341277324258613</v>
          </cell>
          <cell r="M11">
            <v>25.583285329935677</v>
          </cell>
          <cell r="N11">
            <v>20.150637313776198</v>
          </cell>
          <cell r="O11">
            <v>13.057849175859474</v>
          </cell>
          <cell r="P11">
            <v>13.557960647811004</v>
          </cell>
          <cell r="Q11">
            <v>13.067324726148918</v>
          </cell>
        </row>
        <row r="12">
          <cell r="C12">
            <v>10516955.6931</v>
          </cell>
          <cell r="E12">
            <v>12882399</v>
          </cell>
          <cell r="F12">
            <v>13620616.300000003</v>
          </cell>
          <cell r="G12">
            <v>12862955.058</v>
          </cell>
          <cell r="H12">
            <v>12522745.799999999</v>
          </cell>
          <cell r="I12">
            <v>738217.30000000261</v>
          </cell>
          <cell r="J12">
            <v>-757661.24200000241</v>
          </cell>
          <cell r="K12">
            <v>-13452.759099999443</v>
          </cell>
          <cell r="L12">
            <v>22.648597148475822</v>
          </cell>
          <cell r="M12">
            <v>29.676893371542356</v>
          </cell>
          <cell r="N12">
            <v>22.463478506417299</v>
          </cell>
          <cell r="O12">
            <v>11.596992106007592</v>
          </cell>
          <cell r="P12">
            <v>12.199748332908618</v>
          </cell>
          <cell r="Q12">
            <v>11.606277262959027</v>
          </cell>
        </row>
        <row r="13">
          <cell r="C13">
            <v>10210273.6931</v>
          </cell>
          <cell r="E13">
            <v>12491331</v>
          </cell>
          <cell r="F13">
            <v>13087082.000000002</v>
          </cell>
          <cell r="G13">
            <v>12329420.800000001</v>
          </cell>
          <cell r="H13">
            <v>12135562.799999999</v>
          </cell>
          <cell r="I13">
            <v>595751.00000000186</v>
          </cell>
          <cell r="J13">
            <v>-757661.20000000112</v>
          </cell>
          <cell r="K13">
            <v>-38558.759099999443</v>
          </cell>
          <cell r="L13">
            <v>22.804572100683295</v>
          </cell>
          <cell r="M13">
            <v>28.661509734755629</v>
          </cell>
          <cell r="N13">
            <v>21.212803150702221</v>
          </cell>
          <cell r="O13">
            <v>11.244944905100978</v>
          </cell>
          <cell r="P13">
            <v>11.721870970856022</v>
          </cell>
          <cell r="Q13">
            <v>11.124867936741733</v>
          </cell>
        </row>
        <row r="14">
          <cell r="C14">
            <v>3856038.1</v>
          </cell>
          <cell r="E14">
            <v>4723222</v>
          </cell>
          <cell r="F14">
            <v>4723106.5999999996</v>
          </cell>
          <cell r="G14">
            <v>4723106.5999999996</v>
          </cell>
          <cell r="H14">
            <v>4723106.5999999996</v>
          </cell>
          <cell r="I14">
            <v>-115.40000000037253</v>
          </cell>
          <cell r="J14">
            <v>0</v>
          </cell>
          <cell r="K14">
            <v>0</v>
          </cell>
          <cell r="L14">
            <v>22.488986817842903</v>
          </cell>
          <cell r="M14">
            <v>22.485994108823746</v>
          </cell>
          <cell r="N14">
            <v>22.485994108823746</v>
          </cell>
          <cell r="O14">
            <v>4.2519384975516896</v>
          </cell>
          <cell r="P14">
            <v>4.2304041608968657</v>
          </cell>
          <cell r="Q14">
            <v>4.2616711708106561</v>
          </cell>
        </row>
        <row r="15">
          <cell r="C15">
            <v>3166088.8</v>
          </cell>
          <cell r="E15">
            <v>3955483</v>
          </cell>
          <cell r="F15">
            <v>3955462.2</v>
          </cell>
          <cell r="G15">
            <v>3955462.2</v>
          </cell>
          <cell r="H15">
            <v>3955483</v>
          </cell>
          <cell r="I15">
            <v>-20.799999999813735</v>
          </cell>
          <cell r="J15">
            <v>0</v>
          </cell>
          <cell r="K15">
            <v>0</v>
          </cell>
          <cell r="L15">
            <v>24.93278773482286</v>
          </cell>
          <cell r="M15">
            <v>24.932130772832405</v>
          </cell>
          <cell r="N15">
            <v>24.932130772832405</v>
          </cell>
          <cell r="O15">
            <v>3.5608045618247992</v>
          </cell>
          <cell r="P15">
            <v>3.5428384676200775</v>
          </cell>
          <cell r="Q15">
            <v>3.5690236644185198</v>
          </cell>
        </row>
        <row r="16">
          <cell r="C16">
            <v>1574237.4510000001</v>
          </cell>
          <cell r="E16">
            <v>1918504</v>
          </cell>
          <cell r="F16">
            <v>1889979.5</v>
          </cell>
          <cell r="G16">
            <v>1756987</v>
          </cell>
          <cell r="H16">
            <v>1623994.5</v>
          </cell>
          <cell r="I16">
            <v>-28524.5</v>
          </cell>
          <cell r="J16">
            <v>-132992.5</v>
          </cell>
          <cell r="K16">
            <v>0</v>
          </cell>
          <cell r="L16">
            <v>21.868781534914696</v>
          </cell>
          <cell r="M16">
            <v>20.05682489636056</v>
          </cell>
          <cell r="N16">
            <v>11.60876644650477</v>
          </cell>
          <cell r="O16">
            <v>1.7270755038206773</v>
          </cell>
          <cell r="P16">
            <v>1.6928216570021475</v>
          </cell>
          <cell r="Q16">
            <v>1.5853338659324572</v>
          </cell>
        </row>
        <row r="17">
          <cell r="C17">
            <v>912709.549</v>
          </cell>
          <cell r="E17">
            <v>1086222</v>
          </cell>
          <cell r="F17">
            <v>1083587.8</v>
          </cell>
          <cell r="G17">
            <v>1018663</v>
          </cell>
          <cell r="H17">
            <v>953738.2</v>
          </cell>
          <cell r="I17">
            <v>-2634.1999999999534</v>
          </cell>
          <cell r="J17">
            <v>-64924.800000000047</v>
          </cell>
          <cell r="K17">
            <v>0</v>
          </cell>
          <cell r="L17">
            <v>19.010697454640081</v>
          </cell>
          <cell r="M17">
            <v>18.722084280505324</v>
          </cell>
          <cell r="N17">
            <v>11.608671248820258</v>
          </cell>
          <cell r="O17">
            <v>0.97783867425405624</v>
          </cell>
          <cell r="P17">
            <v>0.97055068327635918</v>
          </cell>
          <cell r="Q17">
            <v>0.91914223148626284</v>
          </cell>
        </row>
        <row r="18">
          <cell r="C18">
            <v>675739.2182</v>
          </cell>
          <cell r="E18">
            <v>790400</v>
          </cell>
          <cell r="F18">
            <v>790433.5</v>
          </cell>
          <cell r="G18">
            <v>797972</v>
          </cell>
          <cell r="H18">
            <v>805510.5</v>
          </cell>
          <cell r="I18">
            <v>33.5</v>
          </cell>
          <cell r="J18">
            <v>7538.5</v>
          </cell>
          <cell r="K18">
            <v>-38558.759099999908</v>
          </cell>
          <cell r="L18">
            <v>24.046490866405158</v>
          </cell>
          <cell r="M18">
            <v>24.051748403657204</v>
          </cell>
          <cell r="N18">
            <v>25.234851226780176</v>
          </cell>
          <cell r="O18">
            <v>0.71153381917361835</v>
          </cell>
          <cell r="P18">
            <v>0.70797749246486907</v>
          </cell>
          <cell r="Q18">
            <v>0.72001217747533397</v>
          </cell>
        </row>
        <row r="19">
          <cell r="C19">
            <v>25460.5749</v>
          </cell>
          <cell r="E19">
            <v>17500</v>
          </cell>
          <cell r="F19">
            <v>17530</v>
          </cell>
          <cell r="G19">
            <v>17530</v>
          </cell>
          <cell r="H19">
            <v>17530</v>
          </cell>
          <cell r="I19">
            <v>30</v>
          </cell>
          <cell r="J19">
            <v>0</v>
          </cell>
          <cell r="K19">
            <v>0</v>
          </cell>
          <cell r="L19">
            <v>-31.266281029655772</v>
          </cell>
          <cell r="M19">
            <v>-31.148451797135181</v>
          </cell>
          <cell r="N19">
            <v>-31.148451797135181</v>
          </cell>
          <cell r="O19">
            <v>1.5753848476136537E-2</v>
          </cell>
          <cell r="P19">
            <v>1.5701315092173034E-2</v>
          </cell>
          <cell r="Q19">
            <v>1.5817363856303987E-2</v>
          </cell>
        </row>
        <row r="20">
          <cell r="C20">
            <v>0</v>
          </cell>
          <cell r="E20">
            <v>0</v>
          </cell>
          <cell r="F20">
            <v>626982.40000000002</v>
          </cell>
          <cell r="G20">
            <v>59700</v>
          </cell>
          <cell r="H20">
            <v>56200</v>
          </cell>
          <cell r="I20">
            <v>626982.40000000002</v>
          </cell>
          <cell r="J20">
            <v>-567282.4</v>
          </cell>
          <cell r="K20">
            <v>0</v>
          </cell>
          <cell r="L20" t="str">
            <v>n.a.</v>
          </cell>
          <cell r="M20" t="str">
            <v>n.a.</v>
          </cell>
          <cell r="N20" t="str">
            <v>n.a.</v>
          </cell>
          <cell r="O20" t="str">
            <v/>
          </cell>
          <cell r="P20">
            <v>0.56157719450352939</v>
          </cell>
          <cell r="Q20">
            <v>5.3867462762198969E-2</v>
          </cell>
        </row>
        <row r="21">
          <cell r="C21">
            <v>0</v>
          </cell>
          <cell r="E21">
            <v>0</v>
          </cell>
          <cell r="F21">
            <v>446095.4</v>
          </cell>
          <cell r="G21">
            <v>59700</v>
          </cell>
          <cell r="H21">
            <v>56200</v>
          </cell>
          <cell r="I21">
            <v>446095.4</v>
          </cell>
          <cell r="J21">
            <v>-386395.4</v>
          </cell>
          <cell r="K21">
            <v>0</v>
          </cell>
          <cell r="L21" t="str">
            <v>n.a.</v>
          </cell>
          <cell r="M21" t="str">
            <v>n.a.</v>
          </cell>
          <cell r="N21" t="str">
            <v>n.a.</v>
          </cell>
          <cell r="O21" t="str">
            <v/>
          </cell>
          <cell r="P21">
            <v>0.39955986517792169</v>
          </cell>
          <cell r="Q21">
            <v>5.3867462762198969E-2</v>
          </cell>
        </row>
        <row r="22">
          <cell r="F22">
            <v>180887</v>
          </cell>
          <cell r="G22">
            <v>0</v>
          </cell>
          <cell r="H22">
            <v>0</v>
          </cell>
          <cell r="I22">
            <v>180887</v>
          </cell>
          <cell r="J22">
            <v>-180887</v>
          </cell>
          <cell r="K22">
            <v>0</v>
          </cell>
          <cell r="L22" t="str">
            <v>n.a.</v>
          </cell>
          <cell r="M22" t="str">
            <v>n.a.</v>
          </cell>
          <cell r="N22" t="str">
            <v>n.a.</v>
          </cell>
          <cell r="O22" t="str">
            <v/>
          </cell>
          <cell r="P22">
            <v>0.16201732932560772</v>
          </cell>
          <cell r="Q22" t="str">
            <v/>
          </cell>
        </row>
        <row r="23">
          <cell r="C23">
            <v>0</v>
          </cell>
          <cell r="E23">
            <v>0</v>
          </cell>
          <cell r="F23">
            <v>114412</v>
          </cell>
          <cell r="G23">
            <v>0</v>
          </cell>
          <cell r="H23">
            <v>57206</v>
          </cell>
          <cell r="I23">
            <v>114412</v>
          </cell>
          <cell r="J23">
            <v>-114412</v>
          </cell>
          <cell r="K23">
            <v>0</v>
          </cell>
          <cell r="L23" t="str">
            <v>n.a.</v>
          </cell>
          <cell r="M23" t="str">
            <v>n.a.</v>
          </cell>
          <cell r="N23" t="str">
            <v>n.a.</v>
          </cell>
          <cell r="O23" t="str">
            <v/>
          </cell>
          <cell r="P23">
            <v>0.10247683184972625</v>
          </cell>
          <cell r="Q23" t="str">
            <v/>
          </cell>
        </row>
        <row r="24">
          <cell r="C24">
            <v>0</v>
          </cell>
          <cell r="E24">
            <v>0</v>
          </cell>
          <cell r="F24">
            <v>16667</v>
          </cell>
          <cell r="G24">
            <v>0</v>
          </cell>
          <cell r="I24">
            <v>16667</v>
          </cell>
          <cell r="J24">
            <v>-16667</v>
          </cell>
          <cell r="K24">
            <v>0</v>
          </cell>
          <cell r="L24" t="str">
            <v>n.a.</v>
          </cell>
          <cell r="M24" t="str">
            <v>n.a.</v>
          </cell>
          <cell r="N24" t="str">
            <v>n.a.</v>
          </cell>
          <cell r="O24" t="str">
            <v/>
          </cell>
          <cell r="P24">
            <v>1.4928341051982199E-2</v>
          </cell>
          <cell r="Q24" t="str">
            <v/>
          </cell>
        </row>
        <row r="25">
          <cell r="C25">
            <v>0</v>
          </cell>
          <cell r="E25">
            <v>0</v>
          </cell>
          <cell r="F25">
            <v>4366</v>
          </cell>
          <cell r="G25">
            <v>0</v>
          </cell>
          <cell r="I25">
            <v>4366</v>
          </cell>
          <cell r="J25">
            <v>-4366</v>
          </cell>
          <cell r="K25">
            <v>0</v>
          </cell>
          <cell r="L25" t="str">
            <v>n.a.</v>
          </cell>
          <cell r="M25" t="str">
            <v>n.a.</v>
          </cell>
          <cell r="N25" t="str">
            <v>n.a.</v>
          </cell>
          <cell r="O25" t="str">
            <v/>
          </cell>
          <cell r="P25">
            <v>3.9105500109770375E-3</v>
          </cell>
          <cell r="Q25" t="str">
            <v/>
          </cell>
        </row>
        <row r="26">
          <cell r="C26">
            <v>0</v>
          </cell>
          <cell r="E26">
            <v>0</v>
          </cell>
          <cell r="F26">
            <v>45442</v>
          </cell>
          <cell r="G26">
            <v>0</v>
          </cell>
          <cell r="H26">
            <v>15147.333333333334</v>
          </cell>
          <cell r="I26">
            <v>45442</v>
          </cell>
          <cell r="J26">
            <v>-45442</v>
          </cell>
          <cell r="K26">
            <v>0</v>
          </cell>
          <cell r="L26" t="str">
            <v>n.a.</v>
          </cell>
          <cell r="M26" t="str">
            <v>n.a.</v>
          </cell>
          <cell r="N26" t="str">
            <v>n.a.</v>
          </cell>
          <cell r="O26" t="str">
            <v/>
          </cell>
          <cell r="P26">
            <v>4.0701606412922253E-2</v>
          </cell>
          <cell r="Q26" t="str">
            <v/>
          </cell>
        </row>
        <row r="27">
          <cell r="C27">
            <v>306682</v>
          </cell>
          <cell r="E27">
            <v>391068</v>
          </cell>
          <cell r="F27">
            <v>533534.30000000005</v>
          </cell>
          <cell r="G27">
            <v>533534.25800000003</v>
          </cell>
          <cell r="H27">
            <v>387183</v>
          </cell>
          <cell r="I27">
            <v>142466.30000000005</v>
          </cell>
          <cell r="J27">
            <v>-4.2000000015832484E-2</v>
          </cell>
          <cell r="K27">
            <v>25105.999999999942</v>
          </cell>
          <cell r="L27">
            <v>17.866830626785802</v>
          </cell>
          <cell r="M27">
            <v>60.805785622144292</v>
          </cell>
          <cell r="N27">
            <v>60.805772963458637</v>
          </cell>
          <cell r="O27">
            <v>0.35204720090661507</v>
          </cell>
          <cell r="P27">
            <v>0.47787736205259412</v>
          </cell>
          <cell r="Q27">
            <v>0.48140932621729415</v>
          </cell>
        </row>
        <row r="28">
          <cell r="C28">
            <v>266943</v>
          </cell>
          <cell r="E28">
            <v>324380</v>
          </cell>
          <cell r="F28">
            <v>334537.59999999998</v>
          </cell>
          <cell r="G28">
            <v>334537.59999999998</v>
          </cell>
          <cell r="H28">
            <v>334537.59999999998</v>
          </cell>
          <cell r="I28">
            <v>10157.599999999977</v>
          </cell>
          <cell r="J28">
            <v>0</v>
          </cell>
          <cell r="K28">
            <v>899.99999999994179</v>
          </cell>
          <cell r="L28">
            <v>21.108261182857156</v>
          </cell>
          <cell r="M28">
            <v>24.900632086707517</v>
          </cell>
          <cell r="N28">
            <v>24.900632086707517</v>
          </cell>
          <cell r="O28">
            <v>0.29201333535366686</v>
          </cell>
          <cell r="P28">
            <v>0.29963949046088678</v>
          </cell>
          <cell r="Q28">
            <v>0.30185413250511578</v>
          </cell>
        </row>
        <row r="29">
          <cell r="F29">
            <v>146351.29999999999</v>
          </cell>
          <cell r="G29">
            <v>146351.258</v>
          </cell>
          <cell r="I29">
            <v>146351.29999999999</v>
          </cell>
          <cell r="J29">
            <v>-4.1999999986728653E-2</v>
          </cell>
          <cell r="M29" t="str">
            <v>n.a.</v>
          </cell>
          <cell r="N29" t="str">
            <v>n.a.</v>
          </cell>
          <cell r="P29">
            <v>0.13108430550194769</v>
          </cell>
          <cell r="Q29">
            <v>0.13205311458150712</v>
          </cell>
        </row>
        <row r="30">
          <cell r="C30">
            <v>39739</v>
          </cell>
          <cell r="E30">
            <v>66688</v>
          </cell>
          <cell r="F30">
            <v>52645.4</v>
          </cell>
          <cell r="G30">
            <v>52645.4</v>
          </cell>
          <cell r="H30">
            <v>52645.4</v>
          </cell>
          <cell r="I30">
            <v>-14042.599999999999</v>
          </cell>
          <cell r="J30">
            <v>0</v>
          </cell>
          <cell r="K30">
            <v>24205.999999999993</v>
          </cell>
          <cell r="L30">
            <v>4.2896238955352439</v>
          </cell>
          <cell r="M30">
            <v>-17.670810853076844</v>
          </cell>
          <cell r="N30">
            <v>-17.670810853076844</v>
          </cell>
          <cell r="O30">
            <v>6.00338655529482E-2</v>
          </cell>
          <cell r="P30">
            <v>4.7153566089759631E-2</v>
          </cell>
          <cell r="Q30">
            <v>4.7502079130671185E-2</v>
          </cell>
        </row>
        <row r="31">
          <cell r="C31">
            <v>391876.6618</v>
          </cell>
          <cell r="E31">
            <v>490242</v>
          </cell>
          <cell r="F31">
            <v>501850.1</v>
          </cell>
          <cell r="G31">
            <v>501850.1</v>
          </cell>
          <cell r="H31">
            <v>501850.1</v>
          </cell>
          <cell r="I31">
            <v>11608.099999999977</v>
          </cell>
          <cell r="J31">
            <v>0</v>
          </cell>
          <cell r="K31">
            <v>13038</v>
          </cell>
          <cell r="L31">
            <v>21.072918876458434</v>
          </cell>
          <cell r="M31">
            <v>23.939720475688642</v>
          </cell>
          <cell r="N31">
            <v>23.939720475688642</v>
          </cell>
          <cell r="O31">
            <v>0.4413256105507502</v>
          </cell>
          <cell r="P31">
            <v>0.4494983770187419</v>
          </cell>
          <cell r="Q31">
            <v>0.45282062937949463</v>
          </cell>
        </row>
        <row r="32">
          <cell r="C32">
            <v>1095546.6343999999</v>
          </cell>
          <cell r="E32">
            <v>1132536</v>
          </cell>
          <cell r="F32">
            <v>1014549.115</v>
          </cell>
          <cell r="G32">
            <v>1117393.3</v>
          </cell>
          <cell r="H32">
            <v>1129927.3</v>
          </cell>
          <cell r="I32">
            <v>-117986.88500000001</v>
          </cell>
          <cell r="J32">
            <v>102844.18500000006</v>
          </cell>
          <cell r="K32">
            <v>49403.760000000242</v>
          </cell>
          <cell r="L32">
            <v>-1.0842735598607045</v>
          </cell>
          <cell r="M32">
            <v>-11.38925145035088</v>
          </cell>
          <cell r="N32">
            <v>-2.4068374083962896</v>
          </cell>
          <cell r="O32">
            <v>1.0195314593011298</v>
          </cell>
          <cell r="P32">
            <v>0.90871393788364496</v>
          </cell>
          <cell r="Q32">
            <v>1.0082268338103959</v>
          </cell>
        </row>
        <row r="33">
          <cell r="C33">
            <v>164252.17440000002</v>
          </cell>
          <cell r="E33">
            <v>69970</v>
          </cell>
          <cell r="F33">
            <v>74082.100000000006</v>
          </cell>
          <cell r="G33">
            <v>110000</v>
          </cell>
          <cell r="H33">
            <v>228517</v>
          </cell>
          <cell r="I33">
            <v>4112.1000000000058</v>
          </cell>
          <cell r="J33">
            <v>35917.899999999994</v>
          </cell>
          <cell r="K33">
            <v>0</v>
          </cell>
          <cell r="L33">
            <v>-57.400868356480039</v>
          </cell>
          <cell r="M33">
            <v>-54.897339855246386</v>
          </cell>
          <cell r="N33">
            <v>-33.029805905571017</v>
          </cell>
          <cell r="O33">
            <v>6.2988387307158486E-2</v>
          </cell>
          <cell r="P33">
            <v>6.6354044197939083E-2</v>
          </cell>
          <cell r="Q33">
            <v>9.9253281471388399E-2</v>
          </cell>
        </row>
        <row r="34">
          <cell r="F34">
            <v>31357</v>
          </cell>
          <cell r="G34">
            <v>31357</v>
          </cell>
          <cell r="I34">
            <v>31357</v>
          </cell>
          <cell r="J34">
            <v>0</v>
          </cell>
          <cell r="M34">
            <v>-36.395537525354968</v>
          </cell>
          <cell r="N34">
            <v>-36.395537525354968</v>
          </cell>
          <cell r="P34">
            <v>2.808591770366628E-2</v>
          </cell>
          <cell r="Q34">
            <v>2.8293501337257509E-2</v>
          </cell>
        </row>
        <row r="35">
          <cell r="F35">
            <v>87160</v>
          </cell>
          <cell r="G35">
            <v>87160</v>
          </cell>
          <cell r="I35">
            <v>87160</v>
          </cell>
          <cell r="J35">
            <v>0</v>
          </cell>
          <cell r="M35">
            <v>3.024786941052704</v>
          </cell>
          <cell r="N35">
            <v>3.024786941052704</v>
          </cell>
          <cell r="P35">
            <v>7.8067691011625889E-2</v>
          </cell>
          <cell r="Q35">
            <v>7.8644691027692837E-2</v>
          </cell>
        </row>
        <row r="36">
          <cell r="C36">
            <v>550049</v>
          </cell>
          <cell r="E36">
            <v>681100</v>
          </cell>
          <cell r="F36">
            <v>598900.01500000001</v>
          </cell>
          <cell r="G36">
            <v>654676.30000000005</v>
          </cell>
          <cell r="H36">
            <v>654676.30000000005</v>
          </cell>
          <cell r="I36">
            <v>-82199.984999999986</v>
          </cell>
          <cell r="J36">
            <v>55776.285000000033</v>
          </cell>
          <cell r="K36">
            <v>0</v>
          </cell>
          <cell r="L36">
            <v>23.825331924973959</v>
          </cell>
          <cell r="M36">
            <v>8.8812114920670648</v>
          </cell>
          <cell r="N36">
            <v>19.021450816200016</v>
          </cell>
          <cell r="O36">
            <v>0.61313978269123415</v>
          </cell>
          <cell r="P36">
            <v>0.53642429231158906</v>
          </cell>
          <cell r="Q36">
            <v>0.59071610069588287</v>
          </cell>
        </row>
        <row r="37">
          <cell r="C37">
            <v>228000</v>
          </cell>
          <cell r="E37">
            <v>278156</v>
          </cell>
          <cell r="F37">
            <v>278156.495</v>
          </cell>
          <cell r="G37">
            <v>207000</v>
          </cell>
          <cell r="H37">
            <v>207000</v>
          </cell>
          <cell r="I37">
            <v>0.49499999999534339</v>
          </cell>
          <cell r="J37">
            <v>-71156.494999999995</v>
          </cell>
          <cell r="K37">
            <v>0</v>
          </cell>
          <cell r="L37">
            <v>21.998245614035095</v>
          </cell>
          <cell r="M37">
            <v>21.998462719298239</v>
          </cell>
          <cell r="N37">
            <v>-9.210526315789469</v>
          </cell>
          <cell r="O37">
            <v>0.2504015700987563</v>
          </cell>
          <cell r="P37">
            <v>0.24913991859266704</v>
          </cell>
          <cell r="Q37">
            <v>0.18677662967797634</v>
          </cell>
        </row>
        <row r="38">
          <cell r="C38">
            <v>60000</v>
          </cell>
          <cell r="E38">
            <v>74400</v>
          </cell>
          <cell r="F38">
            <v>74400</v>
          </cell>
          <cell r="G38">
            <v>40800</v>
          </cell>
          <cell r="H38">
            <v>40800</v>
          </cell>
          <cell r="I38">
            <v>0</v>
          </cell>
          <cell r="J38">
            <v>-33600</v>
          </cell>
          <cell r="K38">
            <v>0</v>
          </cell>
          <cell r="L38">
            <v>24</v>
          </cell>
          <cell r="M38">
            <v>24</v>
          </cell>
          <cell r="N38">
            <v>-31.999999999999996</v>
          </cell>
          <cell r="O38">
            <v>6.6976361521403349E-2</v>
          </cell>
          <cell r="P38">
            <v>6.6638781680414927E-2</v>
          </cell>
          <cell r="Q38">
            <v>3.681394440029679E-2</v>
          </cell>
        </row>
        <row r="39">
          <cell r="C39">
            <v>189300</v>
          </cell>
          <cell r="E39">
            <v>138200</v>
          </cell>
          <cell r="F39">
            <v>100000</v>
          </cell>
          <cell r="G39">
            <v>100000</v>
          </cell>
          <cell r="H39">
            <v>100000</v>
          </cell>
          <cell r="I39">
            <v>-38200</v>
          </cell>
          <cell r="J39">
            <v>0</v>
          </cell>
          <cell r="K39">
            <v>0</v>
          </cell>
          <cell r="L39">
            <v>-26.994189117802424</v>
          </cell>
          <cell r="M39">
            <v>-47.173798203909136</v>
          </cell>
          <cell r="N39">
            <v>-47.173798203909136</v>
          </cell>
          <cell r="O39">
            <v>0.12441039196583255</v>
          </cell>
          <cell r="P39">
            <v>8.9568254946794254E-2</v>
          </cell>
          <cell r="Q39">
            <v>9.0230255883080354E-2</v>
          </cell>
        </row>
        <row r="40">
          <cell r="C40">
            <v>0</v>
          </cell>
          <cell r="E40">
            <v>0</v>
          </cell>
          <cell r="F40">
            <v>56000</v>
          </cell>
          <cell r="G40">
            <v>175303.3</v>
          </cell>
          <cell r="H40">
            <v>175303.3</v>
          </cell>
          <cell r="I40">
            <v>56000</v>
          </cell>
          <cell r="J40">
            <v>119303.29999999999</v>
          </cell>
          <cell r="K40">
            <v>0</v>
          </cell>
          <cell r="L40" t="str">
            <v>n.a.</v>
          </cell>
          <cell r="M40" t="str">
            <v>n.a.</v>
          </cell>
          <cell r="N40" t="str">
            <v>n.a.</v>
          </cell>
          <cell r="O40" t="str">
            <v/>
          </cell>
          <cell r="P40">
            <v>5.0158222770204784E-2</v>
          </cell>
          <cell r="Q40">
            <v>0.15817661616148398</v>
          </cell>
        </row>
        <row r="41">
          <cell r="C41">
            <v>72749</v>
          </cell>
          <cell r="E41">
            <v>190344</v>
          </cell>
          <cell r="F41">
            <v>90343.52</v>
          </cell>
          <cell r="G41">
            <v>131573</v>
          </cell>
          <cell r="H41">
            <v>131573</v>
          </cell>
          <cell r="I41">
            <v>-100000.48</v>
          </cell>
          <cell r="J41">
            <v>41229.479999999996</v>
          </cell>
          <cell r="K41">
            <v>0</v>
          </cell>
          <cell r="L41">
            <v>161.6448336059602</v>
          </cell>
          <cell r="M41">
            <v>24.185239659651693</v>
          </cell>
          <cell r="N41">
            <v>80.858843420528117</v>
          </cell>
          <cell r="O41">
            <v>0.17135145910524191</v>
          </cell>
          <cell r="P41">
            <v>8.091911432150807E-2</v>
          </cell>
          <cell r="Q41">
            <v>0.11871865457304533</v>
          </cell>
        </row>
        <row r="42">
          <cell r="C42">
            <v>13400</v>
          </cell>
          <cell r="E42">
            <v>10800</v>
          </cell>
          <cell r="F42">
            <v>10800</v>
          </cell>
          <cell r="G42">
            <v>8100</v>
          </cell>
          <cell r="H42">
            <v>6784</v>
          </cell>
          <cell r="I42">
            <v>0</v>
          </cell>
          <cell r="J42">
            <v>-2700</v>
          </cell>
          <cell r="K42">
            <v>-5300</v>
          </cell>
          <cell r="L42">
            <v>33.333333333333329</v>
          </cell>
          <cell r="M42">
            <v>33.333333333333329</v>
          </cell>
          <cell r="N42">
            <v>0</v>
          </cell>
          <cell r="O42">
            <v>9.7223750595585492E-3</v>
          </cell>
          <cell r="P42">
            <v>9.6733715342537802E-3</v>
          </cell>
          <cell r="Q42">
            <v>7.3086507265295092E-3</v>
          </cell>
        </row>
        <row r="43">
          <cell r="C43">
            <v>186056.06</v>
          </cell>
          <cell r="E43">
            <v>185288</v>
          </cell>
          <cell r="F43">
            <v>186150</v>
          </cell>
          <cell r="G43">
            <v>200000</v>
          </cell>
          <cell r="H43">
            <v>213850</v>
          </cell>
          <cell r="I43">
            <v>862</v>
          </cell>
          <cell r="J43">
            <v>13850</v>
          </cell>
          <cell r="K43">
            <v>3658.1600000000035</v>
          </cell>
          <cell r="L43">
            <v>-2.3330986997179282</v>
          </cell>
          <cell r="M43">
            <v>-1.8787310724520334</v>
          </cell>
          <cell r="N43">
            <v>5.4217232635487278</v>
          </cell>
          <cell r="O43">
            <v>0.16679994722550781</v>
          </cell>
          <cell r="P43">
            <v>0.1667313065834575</v>
          </cell>
          <cell r="Q43">
            <v>0.18046051176616071</v>
          </cell>
        </row>
        <row r="44">
          <cell r="C44">
            <v>98934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-100</v>
          </cell>
          <cell r="M44">
            <v>-100</v>
          </cell>
          <cell r="N44">
            <v>-100</v>
          </cell>
          <cell r="O44" t="str">
            <v/>
          </cell>
          <cell r="P44" t="str">
            <v/>
          </cell>
          <cell r="Q44" t="str">
            <v/>
          </cell>
        </row>
        <row r="45">
          <cell r="C45">
            <v>0</v>
          </cell>
          <cell r="E45">
            <v>97751</v>
          </cell>
          <cell r="F45">
            <v>0</v>
          </cell>
          <cell r="G45">
            <v>0</v>
          </cell>
          <cell r="H45">
            <v>0</v>
          </cell>
          <cell r="I45">
            <v>-97751</v>
          </cell>
          <cell r="J45">
            <v>0</v>
          </cell>
          <cell r="K45">
            <v>0</v>
          </cell>
          <cell r="L45" t="str">
            <v>n.a.</v>
          </cell>
          <cell r="M45" t="str">
            <v>n.a.</v>
          </cell>
          <cell r="N45" t="str">
            <v>n.a.</v>
          </cell>
          <cell r="O45">
            <v>8.7997396708047015E-2</v>
          </cell>
          <cell r="P45" t="str">
            <v/>
          </cell>
          <cell r="Q45" t="str">
            <v/>
          </cell>
        </row>
        <row r="46">
          <cell r="C46">
            <v>82855.399999999994</v>
          </cell>
          <cell r="E46">
            <v>87627</v>
          </cell>
          <cell r="F46">
            <v>26100</v>
          </cell>
          <cell r="G46">
            <v>26100</v>
          </cell>
          <cell r="H46">
            <v>26100</v>
          </cell>
          <cell r="I46">
            <v>-61527</v>
          </cell>
          <cell r="J46">
            <v>0</v>
          </cell>
          <cell r="K46">
            <v>-82855.399999999994</v>
          </cell>
          <cell r="L46" t="str">
            <v>n.a.</v>
          </cell>
          <cell r="M46" t="str">
            <v>n.a.</v>
          </cell>
          <cell r="N46" t="str">
            <v>n.a.</v>
          </cell>
          <cell r="O46">
            <v>7.8883570309623799E-2</v>
          </cell>
          <cell r="P46">
            <v>2.3377314541113303E-2</v>
          </cell>
          <cell r="Q46">
            <v>2.3550096785483973E-2</v>
          </cell>
        </row>
        <row r="47">
          <cell r="O47" t="str">
            <v/>
          </cell>
        </row>
        <row r="48">
          <cell r="C48">
            <v>15622302.947824001</v>
          </cell>
          <cell r="E48">
            <v>19265187</v>
          </cell>
          <cell r="F48">
            <v>19488005.992658094</v>
          </cell>
          <cell r="G48">
            <v>19611801.492658094</v>
          </cell>
          <cell r="H48">
            <v>19611801.492658094</v>
          </cell>
          <cell r="I48">
            <v>222818.99265809357</v>
          </cell>
          <cell r="J48">
            <v>123795.5</v>
          </cell>
          <cell r="K48">
            <v>-220333.14900000207</v>
          </cell>
          <cell r="L48">
            <v>25.082617688751551</v>
          </cell>
          <cell r="M48">
            <v>26.529309219565398</v>
          </cell>
          <cell r="N48">
            <v>27.333073294011601</v>
          </cell>
          <cell r="O48">
            <v>17.34290496356774</v>
          </cell>
          <cell r="P48">
            <v>17.455066891550544</v>
          </cell>
          <cell r="Q48">
            <v>17.69577867010717</v>
          </cell>
        </row>
        <row r="49">
          <cell r="C49">
            <v>13743780.426072501</v>
          </cell>
          <cell r="E49">
            <v>16735229</v>
          </cell>
          <cell r="F49">
            <v>16846398.492658094</v>
          </cell>
          <cell r="G49">
            <v>16846398.492658094</v>
          </cell>
          <cell r="H49">
            <v>16846398.492658094</v>
          </cell>
          <cell r="I49">
            <v>111169.49265809357</v>
          </cell>
          <cell r="J49">
            <v>0</v>
          </cell>
          <cell r="K49">
            <v>-220333.14900000021</v>
          </cell>
          <cell r="L49">
            <v>23.749726361359926</v>
          </cell>
          <cell r="M49">
            <v>24.571776319336024</v>
          </cell>
          <cell r="N49">
            <v>24.571776319336024</v>
          </cell>
          <cell r="O49">
            <v>15.065386393111199</v>
          </cell>
          <cell r="P49">
            <v>15.089025151256907</v>
          </cell>
          <cell r="Q49">
            <v>15.20054846700879</v>
          </cell>
        </row>
        <row r="50">
          <cell r="C50">
            <v>13171377.947824001</v>
          </cell>
          <cell r="E50">
            <v>16266187</v>
          </cell>
          <cell r="F50">
            <v>16613011.973780537</v>
          </cell>
          <cell r="G50">
            <v>16736807.473780537</v>
          </cell>
          <cell r="H50">
            <v>16736807.473780537</v>
          </cell>
          <cell r="I50">
            <v>346824.97378053702</v>
          </cell>
          <cell r="J50">
            <v>123795.5</v>
          </cell>
          <cell r="K50">
            <v>-124154.97700000182</v>
          </cell>
          <cell r="L50">
            <v>24.671641132938404</v>
          </cell>
          <cell r="M50">
            <v>27.329869436050114</v>
          </cell>
          <cell r="N50">
            <v>28.278695866600344</v>
          </cell>
          <cell r="O50">
            <v>14.643145444714397</v>
          </cell>
          <cell r="P50">
            <v>14.879984919017208</v>
          </cell>
          <cell r="Q50">
            <v>15.101664210250695</v>
          </cell>
        </row>
        <row r="51">
          <cell r="C51">
            <v>1878522.5217514997</v>
          </cell>
          <cell r="E51">
            <v>2529958</v>
          </cell>
          <cell r="F51">
            <v>2641607.5</v>
          </cell>
          <cell r="G51">
            <v>2765403</v>
          </cell>
          <cell r="H51">
            <v>2765403</v>
          </cell>
          <cell r="I51">
            <v>111649.5</v>
          </cell>
          <cell r="J51">
            <v>123795.5</v>
          </cell>
          <cell r="K51">
            <v>0</v>
          </cell>
          <cell r="L51">
            <v>34.678076557799997</v>
          </cell>
          <cell r="M51">
            <v>40.621550682129381</v>
          </cell>
          <cell r="N51">
            <v>47.211596772424592</v>
          </cell>
          <cell r="O51">
            <v>2.2775185704565395</v>
          </cell>
          <cell r="P51">
            <v>2.366041740293638</v>
          </cell>
          <cell r="Q51">
            <v>2.4952302030983806</v>
          </cell>
        </row>
        <row r="52">
          <cell r="C52">
            <v>467078.2217514998</v>
          </cell>
          <cell r="E52">
            <v>737054</v>
          </cell>
          <cell r="F52">
            <v>680599.2</v>
          </cell>
          <cell r="G52">
            <v>644103</v>
          </cell>
          <cell r="H52">
            <v>644103</v>
          </cell>
          <cell r="I52">
            <v>-56454.800000000047</v>
          </cell>
          <cell r="J52">
            <v>-36496.199999999953</v>
          </cell>
          <cell r="K52">
            <v>0</v>
          </cell>
          <cell r="L52">
            <v>57.800977582751798</v>
          </cell>
          <cell r="M52">
            <v>45.714179832195214</v>
          </cell>
          <cell r="N52">
            <v>37.900456498415579</v>
          </cell>
          <cell r="O52">
            <v>0.66351068769887656</v>
          </cell>
          <cell r="P52">
            <v>0.60960082662184212</v>
          </cell>
          <cell r="Q52">
            <v>0.58117578505059708</v>
          </cell>
        </row>
        <row r="53">
          <cell r="C53">
            <v>1411444.3</v>
          </cell>
          <cell r="E53">
            <v>1792904</v>
          </cell>
          <cell r="F53">
            <v>1857009.3</v>
          </cell>
          <cell r="G53">
            <v>2121300</v>
          </cell>
          <cell r="H53">
            <v>2121300</v>
          </cell>
          <cell r="I53">
            <v>64105.300000000047</v>
          </cell>
          <cell r="J53">
            <v>264290.69999999995</v>
          </cell>
          <cell r="K53">
            <v>0</v>
          </cell>
          <cell r="L53">
            <v>27.026195791077257</v>
          </cell>
          <cell r="M53">
            <v>31.56801866003498</v>
          </cell>
          <cell r="N53">
            <v>50.292859590704353</v>
          </cell>
          <cell r="O53">
            <v>1.6140078827576632</v>
          </cell>
          <cell r="P53">
            <v>1.6632908242096796</v>
          </cell>
          <cell r="Q53">
            <v>1.9140544180477836</v>
          </cell>
        </row>
        <row r="54">
          <cell r="C54">
            <v>0</v>
          </cell>
          <cell r="E54">
            <v>0</v>
          </cell>
          <cell r="F54">
            <v>103999</v>
          </cell>
          <cell r="G54">
            <v>0</v>
          </cell>
          <cell r="H54">
            <v>0</v>
          </cell>
          <cell r="I54">
            <v>103999</v>
          </cell>
          <cell r="J54">
            <v>-103999</v>
          </cell>
          <cell r="K54">
            <v>0</v>
          </cell>
          <cell r="L54" t="str">
            <v>n.a.</v>
          </cell>
          <cell r="M54" t="str">
            <v>n.a.</v>
          </cell>
          <cell r="N54" t="str">
            <v>n.a.</v>
          </cell>
          <cell r="O54" t="str">
            <v/>
          </cell>
          <cell r="P54">
            <v>9.3150089462116559E-2</v>
          </cell>
          <cell r="Q54" t="str">
            <v/>
          </cell>
        </row>
        <row r="55">
          <cell r="C55">
            <v>11292855.426072501</v>
          </cell>
          <cell r="E55">
            <v>13736229</v>
          </cell>
          <cell r="F55">
            <v>13971404.473780537</v>
          </cell>
          <cell r="G55">
            <v>13971404.473780537</v>
          </cell>
          <cell r="H55">
            <v>13971404.473780537</v>
          </cell>
          <cell r="I55">
            <v>235175.47378053702</v>
          </cell>
          <cell r="J55">
            <v>0</v>
          </cell>
          <cell r="K55">
            <v>-124154.97699999996</v>
          </cell>
          <cell r="L55">
            <v>22.988606083895103</v>
          </cell>
          <cell r="M55">
            <v>25.094271598454277</v>
          </cell>
          <cell r="N55">
            <v>25.094271598454277</v>
          </cell>
          <cell r="O55">
            <v>12.365626874257858</v>
          </cell>
          <cell r="P55">
            <v>12.513943178723572</v>
          </cell>
          <cell r="Q55">
            <v>12.606434007152314</v>
          </cell>
        </row>
        <row r="56">
          <cell r="C56">
            <v>2551193.1740000001</v>
          </cell>
          <cell r="E56">
            <v>2827000</v>
          </cell>
          <cell r="F56">
            <v>3038900.8549118382</v>
          </cell>
          <cell r="G56">
            <v>3038900.8549118382</v>
          </cell>
          <cell r="H56">
            <v>3038900.8549118382</v>
          </cell>
          <cell r="I56">
            <v>211900.85491183819</v>
          </cell>
          <cell r="J56">
            <v>0</v>
          </cell>
          <cell r="K56">
            <v>0</v>
          </cell>
          <cell r="L56">
            <v>10.810895419869905</v>
          </cell>
          <cell r="M56">
            <v>19.116846418460899</v>
          </cell>
          <cell r="N56">
            <v>19.116846418460899</v>
          </cell>
          <cell r="O56">
            <v>2.5449216938307426</v>
          </cell>
          <cell r="P56">
            <v>2.7218904653077454</v>
          </cell>
          <cell r="Q56">
            <v>2.7420080174200683</v>
          </cell>
        </row>
        <row r="57">
          <cell r="C57">
            <v>7848944.2520725001</v>
          </cell>
          <cell r="E57">
            <v>9638543</v>
          </cell>
          <cell r="F57">
            <v>9660532.5</v>
          </cell>
          <cell r="G57">
            <v>9660532.5</v>
          </cell>
          <cell r="H57">
            <v>9660532.5</v>
          </cell>
          <cell r="I57">
            <v>21989.5</v>
          </cell>
          <cell r="J57">
            <v>0</v>
          </cell>
          <cell r="K57">
            <v>-84519</v>
          </cell>
          <cell r="L57">
            <v>24.137237298114968</v>
          </cell>
          <cell r="M57">
            <v>24.420445639828724</v>
          </cell>
          <cell r="N57">
            <v>24.420445639828724</v>
          </cell>
          <cell r="O57">
            <v>8.6768083401557998</v>
          </cell>
          <cell r="P57">
            <v>8.6527703788179178</v>
          </cell>
          <cell r="Q57">
            <v>8.7167231944181403</v>
          </cell>
        </row>
        <row r="58">
          <cell r="C58">
            <v>2695471</v>
          </cell>
          <cell r="E58">
            <v>3111900</v>
          </cell>
          <cell r="F58">
            <v>3092837</v>
          </cell>
          <cell r="G58">
            <v>3092837</v>
          </cell>
          <cell r="H58">
            <v>3092837</v>
          </cell>
          <cell r="I58">
            <v>-19063</v>
          </cell>
          <cell r="J58">
            <v>0</v>
          </cell>
          <cell r="K58">
            <v>-63471</v>
          </cell>
          <cell r="L58">
            <v>18.233282674772045</v>
          </cell>
          <cell r="M58">
            <v>17.509004559270515</v>
          </cell>
          <cell r="N58">
            <v>17.509004559270515</v>
          </cell>
          <cell r="O58">
            <v>2.8013943470222453</v>
          </cell>
          <cell r="P58">
            <v>2.7702001292487832</v>
          </cell>
          <cell r="Q58">
            <v>2.7906747391465858</v>
          </cell>
        </row>
        <row r="59">
          <cell r="C59">
            <v>1555900</v>
          </cell>
          <cell r="E59">
            <v>1929800</v>
          </cell>
          <cell r="F59">
            <v>1934659</v>
          </cell>
          <cell r="G59">
            <v>1934659</v>
          </cell>
          <cell r="H59">
            <v>1934659</v>
          </cell>
          <cell r="I59">
            <v>4859</v>
          </cell>
          <cell r="J59">
            <v>0</v>
          </cell>
          <cell r="K59">
            <v>-3900</v>
          </cell>
          <cell r="L59">
            <v>24.342783505154642</v>
          </cell>
          <cell r="M59">
            <v>24.655863402061851</v>
          </cell>
          <cell r="N59">
            <v>24.655863402061851</v>
          </cell>
          <cell r="O59">
            <v>1.7372443879570452</v>
          </cell>
          <cell r="P59">
            <v>1.7328403054711006</v>
          </cell>
          <cell r="Q59">
            <v>1.7456477661650438</v>
          </cell>
        </row>
        <row r="60">
          <cell r="C60">
            <v>3597573.2520725001</v>
          </cell>
          <cell r="E60">
            <v>4596843</v>
          </cell>
          <cell r="F60">
            <v>4633036.5</v>
          </cell>
          <cell r="G60">
            <v>4633036.5</v>
          </cell>
          <cell r="H60">
            <v>4633036.5</v>
          </cell>
          <cell r="I60">
            <v>36193.5</v>
          </cell>
          <cell r="J60">
            <v>0</v>
          </cell>
          <cell r="K60">
            <v>-17148</v>
          </cell>
          <cell r="L60">
            <v>28.38818510005634</v>
          </cell>
          <cell r="M60">
            <v>29.399056643291299</v>
          </cell>
          <cell r="N60">
            <v>29.399056643291299</v>
          </cell>
          <cell r="O60">
            <v>4.1381696051765093</v>
          </cell>
          <cell r="P60">
            <v>4.1497299440980333</v>
          </cell>
          <cell r="Q60">
            <v>4.1804006891065102</v>
          </cell>
        </row>
        <row r="61">
          <cell r="C61">
            <v>892718</v>
          </cell>
          <cell r="E61">
            <v>1270686</v>
          </cell>
          <cell r="F61">
            <v>1271971.1188686998</v>
          </cell>
          <cell r="G61">
            <v>1271971.1188686998</v>
          </cell>
          <cell r="H61">
            <v>1271971.1188686998</v>
          </cell>
          <cell r="I61">
            <v>1285.118868699763</v>
          </cell>
          <cell r="J61">
            <v>0</v>
          </cell>
          <cell r="K61">
            <v>-39635.977000000072</v>
          </cell>
          <cell r="L61">
            <v>48.952382741747222</v>
          </cell>
          <cell r="M61">
            <v>49.10302697454685</v>
          </cell>
          <cell r="N61">
            <v>49.10302697454685</v>
          </cell>
          <cell r="O61">
            <v>1.1438968402713163</v>
          </cell>
          <cell r="P61">
            <v>1.1392823345979086</v>
          </cell>
          <cell r="Q61">
            <v>1.1477027953141081</v>
          </cell>
        </row>
        <row r="62">
          <cell r="C62">
            <v>163200</v>
          </cell>
          <cell r="E62">
            <v>489386</v>
          </cell>
          <cell r="F62">
            <v>481600</v>
          </cell>
          <cell r="G62">
            <v>481600</v>
          </cell>
          <cell r="H62">
            <v>481600</v>
          </cell>
          <cell r="I62">
            <v>-7786</v>
          </cell>
          <cell r="J62">
            <v>0</v>
          </cell>
          <cell r="K62">
            <v>-35753</v>
          </cell>
          <cell r="L62">
            <v>283.99177697395783</v>
          </cell>
          <cell r="M62">
            <v>277.88257079413404</v>
          </cell>
          <cell r="N62">
            <v>277.88257079413404</v>
          </cell>
          <cell r="O62">
            <v>0.44055502230528887</v>
          </cell>
          <cell r="P62">
            <v>0.43136071582376118</v>
          </cell>
          <cell r="Q62">
            <v>0.43454891233291498</v>
          </cell>
        </row>
        <row r="63">
          <cell r="C63">
            <v>729518</v>
          </cell>
          <cell r="E63">
            <v>781300</v>
          </cell>
          <cell r="F63">
            <v>790371.11886869965</v>
          </cell>
          <cell r="G63">
            <v>790371.11886869965</v>
          </cell>
          <cell r="H63">
            <v>790371.11886869965</v>
          </cell>
          <cell r="I63">
            <v>9071.1188686996466</v>
          </cell>
          <cell r="J63">
            <v>0</v>
          </cell>
          <cell r="K63">
            <v>-3882.9770000000717</v>
          </cell>
          <cell r="L63">
            <v>7.6712086979848104</v>
          </cell>
          <cell r="M63">
            <v>8.9213025580078273</v>
          </cell>
          <cell r="N63">
            <v>8.9213025580078273</v>
          </cell>
          <cell r="O63">
            <v>0.70334181796602735</v>
          </cell>
          <cell r="P63">
            <v>0.70792161877414728</v>
          </cell>
          <cell r="Q63">
            <v>0.71315388298119287</v>
          </cell>
        </row>
        <row r="64">
          <cell r="C64">
            <v>2450925</v>
          </cell>
          <cell r="E64">
            <v>2999000</v>
          </cell>
          <cell r="F64">
            <v>2874994.0188775575</v>
          </cell>
          <cell r="G64">
            <v>2874994.0188775575</v>
          </cell>
          <cell r="H64">
            <v>2874994.0188775575</v>
          </cell>
          <cell r="I64">
            <v>-124005.98112244252</v>
          </cell>
          <cell r="J64">
            <v>0</v>
          </cell>
          <cell r="K64">
            <v>-96178.172000000719</v>
          </cell>
          <cell r="L64">
            <v>27.359763875218633</v>
          </cell>
          <cell r="M64">
            <v>22.093550979296971</v>
          </cell>
          <cell r="N64">
            <v>22.093550979296971</v>
          </cell>
          <cell r="O64">
            <v>2.6997595188533419</v>
          </cell>
          <cell r="P64">
            <v>2.5750819725333369</v>
          </cell>
          <cell r="Q64">
            <v>2.5941144598564758</v>
          </cell>
        </row>
        <row r="65">
          <cell r="C65">
            <v>2239325</v>
          </cell>
          <cell r="E65">
            <v>2999000</v>
          </cell>
          <cell r="F65">
            <v>2874994.0188775575</v>
          </cell>
          <cell r="G65">
            <v>2874994.0188775575</v>
          </cell>
          <cell r="H65">
            <v>2874994.0188775575</v>
          </cell>
          <cell r="I65">
            <v>-124005.98112244252</v>
          </cell>
          <cell r="J65">
            <v>0</v>
          </cell>
          <cell r="K65">
            <v>76821.827999999281</v>
          </cell>
          <cell r="L65">
            <v>29.48229204405175</v>
          </cell>
          <cell r="M65">
            <v>24.128314497234381</v>
          </cell>
          <cell r="N65">
            <v>24.128314497234381</v>
          </cell>
          <cell r="O65">
            <v>2.6997595188533419</v>
          </cell>
          <cell r="P65">
            <v>2.5750819725333369</v>
          </cell>
          <cell r="Q65">
            <v>2.5941144598564758</v>
          </cell>
        </row>
        <row r="66">
          <cell r="C66">
            <v>211600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-173000</v>
          </cell>
          <cell r="L66">
            <v>-100</v>
          </cell>
          <cell r="M66">
            <v>-100</v>
          </cell>
          <cell r="N66">
            <v>-100</v>
          </cell>
          <cell r="O66" t="str">
            <v/>
          </cell>
          <cell r="P66" t="str">
            <v/>
          </cell>
          <cell r="Q66" t="str">
            <v/>
          </cell>
        </row>
        <row r="67">
          <cell r="C67">
            <v>38600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-100</v>
          </cell>
          <cell r="M67">
            <v>-100</v>
          </cell>
          <cell r="N67">
            <v>-100</v>
          </cell>
          <cell r="O67" t="str">
            <v/>
          </cell>
          <cell r="P67" t="str">
            <v/>
          </cell>
          <cell r="Q67" t="str">
            <v/>
          </cell>
        </row>
        <row r="68">
          <cell r="F68">
            <v>0</v>
          </cell>
          <cell r="G68">
            <v>0</v>
          </cell>
        </row>
        <row r="69">
          <cell r="O69" t="str">
            <v/>
          </cell>
        </row>
        <row r="70">
          <cell r="O70" t="str">
            <v/>
          </cell>
        </row>
        <row r="71">
          <cell r="C71">
            <v>-3617923.9585239999</v>
          </cell>
          <cell r="E71">
            <v>-4760010</v>
          </cell>
          <cell r="F71">
            <v>-4350990.4776580911</v>
          </cell>
          <cell r="G71">
            <v>-5129603.034658093</v>
          </cell>
          <cell r="H71">
            <v>-5457278.2926580943</v>
          </cell>
          <cell r="I71">
            <v>409019.52234190889</v>
          </cell>
          <cell r="J71">
            <v>-778612.55700000189</v>
          </cell>
          <cell r="K71">
            <v>269322.14990000241</v>
          </cell>
          <cell r="L71">
            <v>42.149179628974039</v>
          </cell>
          <cell r="M71">
            <v>29.934543619146936</v>
          </cell>
          <cell r="N71">
            <v>53.18641414596685</v>
          </cell>
          <cell r="O71">
            <v>-4.2850557877082673</v>
          </cell>
          <cell r="P71">
            <v>-3.8971062437395405</v>
          </cell>
          <cell r="Q71">
            <v>-4.6284539439582524</v>
          </cell>
        </row>
        <row r="72">
          <cell r="O72" t="str">
            <v/>
          </cell>
        </row>
        <row r="73">
          <cell r="C73">
            <v>345136</v>
          </cell>
          <cell r="E73">
            <v>248238</v>
          </cell>
          <cell r="F73">
            <v>166104.1</v>
          </cell>
          <cell r="G73">
            <v>218886</v>
          </cell>
          <cell r="H73">
            <v>224802</v>
          </cell>
          <cell r="I73">
            <v>-82133.899999999994</v>
          </cell>
          <cell r="J73">
            <v>52781.899999999994</v>
          </cell>
          <cell r="K73">
            <v>173750</v>
          </cell>
          <cell r="L73">
            <v>-52.159433864085749</v>
          </cell>
          <cell r="M73">
            <v>-67.988324988533137</v>
          </cell>
          <cell r="N73">
            <v>-57.816167713139308</v>
          </cell>
          <cell r="O73">
            <v>0.22346879074395329</v>
          </cell>
          <cell r="P73">
            <v>0.1487765437650781</v>
          </cell>
          <cell r="Q73">
            <v>0.19750139789223928</v>
          </cell>
        </row>
        <row r="74">
          <cell r="O74" t="str">
            <v/>
          </cell>
        </row>
        <row r="75">
          <cell r="C75">
            <v>-3963059.9585239999</v>
          </cell>
          <cell r="E75">
            <v>-5008248</v>
          </cell>
          <cell r="F75">
            <v>-4517094.5776580907</v>
          </cell>
          <cell r="G75">
            <v>-5348489.034658093</v>
          </cell>
          <cell r="H75">
            <v>-5682080.2926580943</v>
          </cell>
          <cell r="I75">
            <v>491153.42234190926</v>
          </cell>
          <cell r="J75">
            <v>-831394.45700000226</v>
          </cell>
          <cell r="K75">
            <v>95572.149900002405</v>
          </cell>
          <cell r="L75">
            <v>29.496154812233797</v>
          </cell>
          <cell r="M75">
            <v>16.796608061324836</v>
          </cell>
          <cell r="N75">
            <v>38.293623647155513</v>
          </cell>
          <cell r="O75">
            <v>-4.5085245784522208</v>
          </cell>
          <cell r="P75">
            <v>-4.0458827875046186</v>
          </cell>
          <cell r="Q75">
            <v>-4.8259553418504915</v>
          </cell>
        </row>
        <row r="76">
          <cell r="O76" t="str">
            <v/>
          </cell>
        </row>
        <row r="77">
          <cell r="C77">
            <v>3963059.9585239999</v>
          </cell>
          <cell r="E77">
            <v>5008248</v>
          </cell>
          <cell r="F77">
            <v>4517094.5776580907</v>
          </cell>
          <cell r="G77">
            <v>5348489.034658093</v>
          </cell>
          <cell r="H77">
            <v>5682080.2926580943</v>
          </cell>
          <cell r="I77">
            <v>-491153.42234190926</v>
          </cell>
          <cell r="J77">
            <v>831394.45700000226</v>
          </cell>
          <cell r="K77">
            <v>-95572.149900002405</v>
          </cell>
          <cell r="L77">
            <v>29.496154812233797</v>
          </cell>
          <cell r="M77">
            <v>16.796608061324836</v>
          </cell>
          <cell r="N77">
            <v>38.293623647155513</v>
          </cell>
          <cell r="O77">
            <v>4.5085245784522208</v>
          </cell>
          <cell r="P77">
            <v>4.0458827875046186</v>
          </cell>
          <cell r="Q77">
            <v>4.8259553418504915</v>
          </cell>
        </row>
        <row r="78">
          <cell r="C78">
            <v>1021745.5780114998</v>
          </cell>
          <cell r="E78">
            <v>1980464</v>
          </cell>
          <cell r="F78">
            <v>976469.39999999991</v>
          </cell>
          <cell r="G78">
            <v>991376</v>
          </cell>
          <cell r="H78">
            <v>991376</v>
          </cell>
          <cell r="I78">
            <v>-1003994.6000000001</v>
          </cell>
          <cell r="J78">
            <v>14906.600000000093</v>
          </cell>
          <cell r="K78">
            <v>58068.607800000231</v>
          </cell>
          <cell r="L78">
            <v>83.407851649183982</v>
          </cell>
          <cell r="M78">
            <v>-9.5706082740369514</v>
          </cell>
          <cell r="N78">
            <v>-8.1901300217719566</v>
          </cell>
          <cell r="O78">
            <v>1.7828531296253298</v>
          </cell>
          <cell r="P78">
            <v>0.87460660166943216</v>
          </cell>
          <cell r="Q78">
            <v>0.89452110156344677</v>
          </cell>
        </row>
        <row r="79">
          <cell r="C79">
            <v>1761893.7411999998</v>
          </cell>
          <cell r="E79">
            <v>2790693</v>
          </cell>
          <cell r="F79">
            <v>1765927.7</v>
          </cell>
          <cell r="G79">
            <v>1760602</v>
          </cell>
          <cell r="H79">
            <v>1760602</v>
          </cell>
          <cell r="I79">
            <v>-1024765.3</v>
          </cell>
          <cell r="J79">
            <v>-5325.6999999999534</v>
          </cell>
          <cell r="K79">
            <v>58068.607800000114</v>
          </cell>
          <cell r="L79">
            <v>53.337952377607124</v>
          </cell>
          <cell r="M79">
            <v>-2.9689981789837505</v>
          </cell>
          <cell r="N79">
            <v>-3.2616251117841055</v>
          </cell>
          <cell r="O79">
            <v>2.5122374094522804</v>
          </cell>
          <cell r="P79">
            <v>1.5817106245120602</v>
          </cell>
          <cell r="Q79">
            <v>1.5885956896826303</v>
          </cell>
        </row>
        <row r="80">
          <cell r="C80">
            <v>317067.2928</v>
          </cell>
          <cell r="E80">
            <v>887100</v>
          </cell>
          <cell r="F80">
            <v>693415.7</v>
          </cell>
          <cell r="G80">
            <v>688090</v>
          </cell>
          <cell r="H80">
            <v>688090</v>
          </cell>
          <cell r="I80">
            <v>-193684.30000000005</v>
          </cell>
          <cell r="J80">
            <v>-5325.6999999999534</v>
          </cell>
          <cell r="K80">
            <v>58068.60779999994</v>
          </cell>
          <cell r="L80">
            <v>136.47430133483743</v>
          </cell>
          <cell r="M80">
            <v>84.843865620682223</v>
          </cell>
          <cell r="N80">
            <v>83.424193445483354</v>
          </cell>
          <cell r="O80">
            <v>0.79858508475318424</v>
          </cell>
          <cell r="P80">
            <v>0.62108034201709805</v>
          </cell>
          <cell r="Q80">
            <v>0.62086536770588763</v>
          </cell>
        </row>
        <row r="81">
          <cell r="C81">
            <v>1444826.4483999999</v>
          </cell>
          <cell r="E81">
            <v>1903593</v>
          </cell>
          <cell r="F81">
            <v>1072512</v>
          </cell>
          <cell r="G81">
            <v>1072512</v>
          </cell>
          <cell r="H81">
            <v>1072512</v>
          </cell>
          <cell r="I81">
            <v>-831081</v>
          </cell>
          <cell r="J81">
            <v>0</v>
          </cell>
          <cell r="K81">
            <v>0</v>
          </cell>
          <cell r="L81">
            <v>31.752363898656345</v>
          </cell>
          <cell r="M81">
            <v>-25.768800731208973</v>
          </cell>
          <cell r="N81">
            <v>-25.768800731208973</v>
          </cell>
          <cell r="O81">
            <v>1.713652324699096</v>
          </cell>
          <cell r="P81">
            <v>0.96063028249496218</v>
          </cell>
          <cell r="Q81">
            <v>0.9677303219767428</v>
          </cell>
        </row>
        <row r="82">
          <cell r="C82">
            <v>740148.16318849998</v>
          </cell>
          <cell r="E82">
            <v>810229</v>
          </cell>
          <cell r="F82">
            <v>789458.3</v>
          </cell>
          <cell r="G82">
            <v>769226</v>
          </cell>
          <cell r="H82">
            <v>769226</v>
          </cell>
          <cell r="I82">
            <v>-20770.699999999953</v>
          </cell>
          <cell r="J82">
            <v>-20232.300000000047</v>
          </cell>
          <cell r="K82">
            <v>0</v>
          </cell>
          <cell r="L82">
            <v>9.4684875673537228</v>
          </cell>
          <cell r="M82">
            <v>6.662198092754279</v>
          </cell>
          <cell r="N82">
            <v>3.9286508104316553</v>
          </cell>
          <cell r="O82">
            <v>0.72938427982695031</v>
          </cell>
          <cell r="P82">
            <v>0.70710402284262797</v>
          </cell>
          <cell r="Q82">
            <v>0.69407458811918377</v>
          </cell>
        </row>
        <row r="83">
          <cell r="O83" t="str">
            <v/>
          </cell>
        </row>
        <row r="84">
          <cell r="C84">
            <v>1790818.7000000002</v>
          </cell>
          <cell r="E84">
            <v>1983921</v>
          </cell>
          <cell r="F84">
            <v>2817881.6148455972</v>
          </cell>
          <cell r="G84">
            <v>3517000</v>
          </cell>
          <cell r="H84">
            <v>3517000</v>
          </cell>
          <cell r="I84">
            <v>833960.61484559719</v>
          </cell>
          <cell r="J84">
            <v>699118.38515440281</v>
          </cell>
          <cell r="K84">
            <v>149421</v>
          </cell>
          <cell r="L84">
            <v>2.2513352345073567</v>
          </cell>
          <cell r="M84">
            <v>45.233685036214702</v>
          </cell>
          <cell r="N84">
            <v>81.266263132333577</v>
          </cell>
          <cell r="O84">
            <v>1.7859651898643014</v>
          </cell>
          <cell r="P84">
            <v>2.5239273888837475</v>
          </cell>
          <cell r="Q84">
            <v>3.1733980994079363</v>
          </cell>
        </row>
        <row r="85">
          <cell r="C85">
            <v>3874041.1</v>
          </cell>
          <cell r="E85">
            <v>5409063</v>
          </cell>
          <cell r="F85">
            <v>6256646.1322326977</v>
          </cell>
          <cell r="G85">
            <v>7003000</v>
          </cell>
          <cell r="H85">
            <v>7003000</v>
          </cell>
          <cell r="I85">
            <v>847583.13223269768</v>
          </cell>
          <cell r="J85">
            <v>746353.86776730232</v>
          </cell>
          <cell r="K85">
            <v>149421</v>
          </cell>
          <cell r="L85">
            <v>34.438025401059448</v>
          </cell>
          <cell r="M85">
            <v>55.504040468846405</v>
          </cell>
          <cell r="N85">
            <v>74.054081433996856</v>
          </cell>
          <cell r="O85">
            <v>4.8693462228500879</v>
          </cell>
          <cell r="P85">
            <v>5.6039687588369258</v>
          </cell>
          <cell r="Q85">
            <v>6.3188248194921179</v>
          </cell>
        </row>
        <row r="86">
          <cell r="C86">
            <v>3874041.1</v>
          </cell>
          <cell r="E86">
            <v>4783063</v>
          </cell>
          <cell r="F86">
            <v>5277646.1322326977</v>
          </cell>
          <cell r="G86">
            <v>6044000</v>
          </cell>
          <cell r="H86">
            <v>6044000</v>
          </cell>
          <cell r="I86">
            <v>494583.13223269768</v>
          </cell>
          <cell r="J86">
            <v>766353.86776730232</v>
          </cell>
          <cell r="K86">
            <v>40</v>
          </cell>
          <cell r="L86">
            <v>23.463161367478857</v>
          </cell>
          <cell r="M86">
            <v>36.229624419393211</v>
          </cell>
          <cell r="N86">
            <v>56.011189337259857</v>
          </cell>
          <cell r="O86">
            <v>4.3058085573608604</v>
          </cell>
          <cell r="P86">
            <v>4.7270955429078096</v>
          </cell>
          <cell r="Q86">
            <v>5.4535166655733764</v>
          </cell>
        </row>
        <row r="87">
          <cell r="F87">
            <v>1700000</v>
          </cell>
          <cell r="G87">
            <v>2200000</v>
          </cell>
          <cell r="J87">
            <v>500000</v>
          </cell>
          <cell r="K87">
            <v>591100</v>
          </cell>
          <cell r="L87">
            <v>-100</v>
          </cell>
          <cell r="M87">
            <v>187.59939096599561</v>
          </cell>
          <cell r="N87">
            <v>272.18744713246485</v>
          </cell>
          <cell r="O87" t="str">
            <v/>
          </cell>
          <cell r="P87">
            <v>1.5226603340955025</v>
          </cell>
          <cell r="Q87">
            <v>1.985065629427768</v>
          </cell>
        </row>
        <row r="88">
          <cell r="F88">
            <v>1800246.1</v>
          </cell>
          <cell r="G88">
            <v>2067000</v>
          </cell>
          <cell r="J88">
            <v>266753.89999999991</v>
          </cell>
          <cell r="K88">
            <v>1636500</v>
          </cell>
          <cell r="L88">
            <v>-100</v>
          </cell>
          <cell r="M88">
            <v>10.005872288420425</v>
          </cell>
          <cell r="N88">
            <v>26.306141154903749</v>
          </cell>
          <cell r="O88" t="str">
            <v/>
          </cell>
          <cell r="P88">
            <v>1.6124490165177208</v>
          </cell>
          <cell r="Q88">
            <v>1.865059389103271</v>
          </cell>
        </row>
        <row r="89">
          <cell r="F89">
            <v>1777400</v>
          </cell>
          <cell r="G89">
            <v>1777400</v>
          </cell>
          <cell r="J89">
            <v>0</v>
          </cell>
          <cell r="K89">
            <v>1497100</v>
          </cell>
          <cell r="L89">
            <v>-100</v>
          </cell>
          <cell r="M89">
            <v>18.722864204127987</v>
          </cell>
          <cell r="N89">
            <v>18.722864204127987</v>
          </cell>
          <cell r="O89" t="str">
            <v/>
          </cell>
          <cell r="P89">
            <v>1.5919861634243211</v>
          </cell>
          <cell r="Q89">
            <v>1.6037525680658704</v>
          </cell>
        </row>
        <row r="90">
          <cell r="C90">
            <v>0</v>
          </cell>
          <cell r="E90">
            <v>200000</v>
          </cell>
          <cell r="F90">
            <v>400000</v>
          </cell>
          <cell r="G90">
            <v>400000</v>
          </cell>
          <cell r="H90">
            <v>400000</v>
          </cell>
          <cell r="I90">
            <v>200000</v>
          </cell>
          <cell r="J90">
            <v>0</v>
          </cell>
          <cell r="K90">
            <v>0</v>
          </cell>
          <cell r="L90" t="str">
            <v>n.a.</v>
          </cell>
          <cell r="M90" t="str">
            <v>n.a.</v>
          </cell>
          <cell r="N90" t="str">
            <v>n.a.</v>
          </cell>
          <cell r="O90">
            <v>0.18004398258441759</v>
          </cell>
          <cell r="P90">
            <v>0.35827301978717702</v>
          </cell>
          <cell r="Q90">
            <v>0.36092102353232142</v>
          </cell>
        </row>
        <row r="91"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n.a.</v>
          </cell>
          <cell r="M91" t="str">
            <v>n.a.</v>
          </cell>
          <cell r="N91" t="str">
            <v>n.a.</v>
          </cell>
          <cell r="O91" t="str">
            <v/>
          </cell>
          <cell r="P91" t="str">
            <v/>
          </cell>
          <cell r="Q91" t="str">
            <v/>
          </cell>
        </row>
        <row r="92">
          <cell r="C92">
            <v>0</v>
          </cell>
          <cell r="E92">
            <v>426000</v>
          </cell>
          <cell r="F92">
            <v>426000</v>
          </cell>
          <cell r="G92">
            <v>426000</v>
          </cell>
          <cell r="H92">
            <v>426000</v>
          </cell>
          <cell r="I92">
            <v>0</v>
          </cell>
          <cell r="J92">
            <v>0</v>
          </cell>
          <cell r="K92">
            <v>0</v>
          </cell>
          <cell r="L92" t="str">
            <v>n.a.</v>
          </cell>
          <cell r="M92" t="str">
            <v>n.a.</v>
          </cell>
          <cell r="N92" t="str">
            <v>n.a.</v>
          </cell>
          <cell r="O92">
            <v>0.38349368290480945</v>
          </cell>
          <cell r="P92">
            <v>0.38156076607334355</v>
          </cell>
          <cell r="Q92">
            <v>0.38438089006192233</v>
          </cell>
        </row>
        <row r="93">
          <cell r="C93">
            <v>0</v>
          </cell>
          <cell r="F93">
            <v>153000</v>
          </cell>
          <cell r="G93">
            <v>133000</v>
          </cell>
          <cell r="H93">
            <v>133000</v>
          </cell>
          <cell r="I93">
            <v>153000</v>
          </cell>
          <cell r="J93">
            <v>-20000</v>
          </cell>
          <cell r="K93">
            <v>149381</v>
          </cell>
          <cell r="L93">
            <v>-100</v>
          </cell>
          <cell r="M93">
            <v>2.422664194241575</v>
          </cell>
          <cell r="N93">
            <v>-10.96591936056125</v>
          </cell>
          <cell r="O93" t="str">
            <v/>
          </cell>
          <cell r="P93">
            <v>0.13703943006859523</v>
          </cell>
          <cell r="Q93">
            <v>0.12000624032449686</v>
          </cell>
        </row>
        <row r="94">
          <cell r="C94">
            <v>2083222.4</v>
          </cell>
          <cell r="E94">
            <v>3425142</v>
          </cell>
          <cell r="F94">
            <v>3438764.5173871005</v>
          </cell>
          <cell r="G94">
            <v>3486000</v>
          </cell>
          <cell r="H94">
            <v>3486000</v>
          </cell>
          <cell r="I94">
            <v>13622.517387100495</v>
          </cell>
          <cell r="J94">
            <v>47235.482612899505</v>
          </cell>
          <cell r="K94">
            <v>0</v>
          </cell>
          <cell r="L94">
            <v>64.415570800313986</v>
          </cell>
          <cell r="M94">
            <v>65.069486454595562</v>
          </cell>
          <cell r="N94">
            <v>67.33691035580263</v>
          </cell>
          <cell r="O94">
            <v>3.0833810329857858</v>
          </cell>
          <cell r="P94">
            <v>3.0800413699531775</v>
          </cell>
          <cell r="Q94">
            <v>3.1454267200841808</v>
          </cell>
        </row>
        <row r="95">
          <cell r="O95" t="str">
            <v/>
          </cell>
        </row>
        <row r="96">
          <cell r="C96">
            <v>746775.77</v>
          </cell>
          <cell r="E96">
            <v>470766</v>
          </cell>
          <cell r="F96">
            <v>476805.6</v>
          </cell>
          <cell r="G96">
            <v>699505.6</v>
          </cell>
          <cell r="H96">
            <v>699505.6</v>
          </cell>
          <cell r="I96">
            <v>6039.5999999999767</v>
          </cell>
          <cell r="J96">
            <v>222700</v>
          </cell>
          <cell r="K96">
            <v>0</v>
          </cell>
          <cell r="L96">
            <v>-36.960193553146482</v>
          </cell>
          <cell r="M96">
            <v>-36.151436729126871</v>
          </cell>
          <cell r="N96">
            <v>-6.3299014107005664</v>
          </cell>
          <cell r="O96">
            <v>0.42379292752667957</v>
          </cell>
          <cell r="P96">
            <v>0.42706645540859206</v>
          </cell>
          <cell r="Q96">
            <v>0.6311656927964765</v>
          </cell>
        </row>
        <row r="97">
          <cell r="C97">
            <v>272620.87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-100</v>
          </cell>
          <cell r="M97">
            <v>-100</v>
          </cell>
          <cell r="N97">
            <v>-100</v>
          </cell>
          <cell r="O97" t="str">
            <v/>
          </cell>
          <cell r="P97" t="str">
            <v/>
          </cell>
          <cell r="Q97" t="str">
            <v/>
          </cell>
        </row>
        <row r="98">
          <cell r="C98">
            <v>302763.90000000002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-100</v>
          </cell>
          <cell r="M98">
            <v>-100</v>
          </cell>
          <cell r="N98">
            <v>-100</v>
          </cell>
          <cell r="O98" t="str">
            <v/>
          </cell>
          <cell r="P98" t="str">
            <v/>
          </cell>
          <cell r="Q98" t="str">
            <v/>
          </cell>
        </row>
        <row r="99">
          <cell r="C99">
            <v>16117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-100</v>
          </cell>
          <cell r="M99">
            <v>-100</v>
          </cell>
          <cell r="N99">
            <v>-100</v>
          </cell>
          <cell r="O99" t="str">
            <v/>
          </cell>
          <cell r="P99" t="str">
            <v/>
          </cell>
          <cell r="Q99" t="str">
            <v/>
          </cell>
        </row>
        <row r="100">
          <cell r="C100">
            <v>17507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-100</v>
          </cell>
          <cell r="M100">
            <v>-100</v>
          </cell>
          <cell r="N100">
            <v>-100</v>
          </cell>
          <cell r="O100" t="str">
            <v/>
          </cell>
          <cell r="P100" t="str">
            <v/>
          </cell>
          <cell r="Q100" t="str">
            <v/>
          </cell>
        </row>
        <row r="101">
          <cell r="C101">
            <v>4167</v>
          </cell>
          <cell r="E101">
            <v>158439</v>
          </cell>
          <cell r="F101">
            <v>164505.60000000001</v>
          </cell>
          <cell r="G101">
            <v>164505.60000000001</v>
          </cell>
          <cell r="H101">
            <v>164505.60000000001</v>
          </cell>
          <cell r="I101">
            <v>6066.6000000000058</v>
          </cell>
          <cell r="J101">
            <v>0</v>
          </cell>
          <cell r="K101">
            <v>0</v>
          </cell>
          <cell r="L101">
            <v>3702.2318214542834</v>
          </cell>
          <cell r="M101">
            <v>3847.8185745140395</v>
          </cell>
          <cell r="N101">
            <v>3847.8185745140395</v>
          </cell>
          <cell r="O101">
            <v>0.14262994278346269</v>
          </cell>
          <cell r="P101">
            <v>0.1473447952097536</v>
          </cell>
          <cell r="Q101">
            <v>0.14843382382199666</v>
          </cell>
        </row>
        <row r="102">
          <cell r="C102">
            <v>133600</v>
          </cell>
          <cell r="E102">
            <v>312327</v>
          </cell>
          <cell r="F102">
            <v>312300</v>
          </cell>
          <cell r="G102">
            <v>535000</v>
          </cell>
          <cell r="H102">
            <v>535000</v>
          </cell>
          <cell r="I102">
            <v>-27</v>
          </cell>
          <cell r="J102">
            <v>222700</v>
          </cell>
          <cell r="K102">
            <v>0</v>
          </cell>
          <cell r="L102">
            <v>133.77769461077844</v>
          </cell>
          <cell r="M102">
            <v>133.75748502994011</v>
          </cell>
          <cell r="N102">
            <v>300.44910179640721</v>
          </cell>
          <cell r="O102">
            <v>0.28116298474321694</v>
          </cell>
          <cell r="P102">
            <v>0.27972166019883848</v>
          </cell>
          <cell r="Q102">
            <v>0.48273186897447989</v>
          </cell>
        </row>
        <row r="103"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n.a.</v>
          </cell>
          <cell r="M103" t="str">
            <v>n.a.</v>
          </cell>
          <cell r="N103" t="str">
            <v>n.a.</v>
          </cell>
          <cell r="O103" t="str">
            <v/>
          </cell>
          <cell r="P103" t="str">
            <v/>
          </cell>
          <cell r="Q103" t="str">
            <v/>
          </cell>
        </row>
        <row r="104">
          <cell r="O104" t="str">
            <v/>
          </cell>
        </row>
        <row r="105">
          <cell r="C105">
            <v>305800</v>
          </cell>
          <cell r="E105">
            <v>247105</v>
          </cell>
          <cell r="F105">
            <v>389161.97207981616</v>
          </cell>
          <cell r="G105">
            <v>125500</v>
          </cell>
          <cell r="H105">
            <v>125500</v>
          </cell>
          <cell r="I105">
            <v>142056.97207981616</v>
          </cell>
          <cell r="J105">
            <v>-263661.97207981616</v>
          </cell>
          <cell r="K105">
            <v>0</v>
          </cell>
          <cell r="L105">
            <v>-19.193917593198172</v>
          </cell>
          <cell r="M105">
            <v>27.260291720018358</v>
          </cell>
          <cell r="N105">
            <v>-58.960104643557877</v>
          </cell>
          <cell r="O105">
            <v>0.22244884158261255</v>
          </cell>
          <cell r="P105">
            <v>0.34856558730842202</v>
          </cell>
          <cell r="Q105">
            <v>0.11323897113326585</v>
          </cell>
        </row>
        <row r="106">
          <cell r="C106">
            <v>-307002</v>
          </cell>
          <cell r="E106">
            <v>530132</v>
          </cell>
          <cell r="F106">
            <v>399361.97207981616</v>
          </cell>
          <cell r="G106">
            <v>76600</v>
          </cell>
          <cell r="H106">
            <v>76600</v>
          </cell>
          <cell r="I106">
            <v>-130770.02792018384</v>
          </cell>
          <cell r="J106">
            <v>-322761.97207981616</v>
          </cell>
          <cell r="K106">
            <v>0</v>
          </cell>
          <cell r="L106">
            <v>-272.68030827160732</v>
          </cell>
          <cell r="M106">
            <v>-230.08448546909017</v>
          </cell>
          <cell r="N106">
            <v>-124.95097751806176</v>
          </cell>
          <cell r="O106">
            <v>0.47723538287721229</v>
          </cell>
          <cell r="P106">
            <v>0.35770154931299508</v>
          </cell>
          <cell r="Q106">
            <v>6.911637600643955E-2</v>
          </cell>
        </row>
        <row r="107">
          <cell r="C107">
            <v>39498</v>
          </cell>
          <cell r="E107">
            <v>79300</v>
          </cell>
          <cell r="F107">
            <v>82168</v>
          </cell>
          <cell r="G107">
            <v>78400</v>
          </cell>
          <cell r="H107">
            <v>78400</v>
          </cell>
          <cell r="I107">
            <v>2868</v>
          </cell>
          <cell r="J107">
            <v>-3768</v>
          </cell>
          <cell r="K107">
            <v>0</v>
          </cell>
          <cell r="L107">
            <v>100.76965922325184</v>
          </cell>
          <cell r="M107">
            <v>108.03078636893008</v>
          </cell>
          <cell r="N107">
            <v>98.491062838624742</v>
          </cell>
          <cell r="O107">
            <v>7.1387439094721575E-2</v>
          </cell>
          <cell r="P107">
            <v>7.3596443724681909E-2</v>
          </cell>
          <cell r="Q107">
            <v>7.0740520612335003E-2</v>
          </cell>
        </row>
        <row r="108">
          <cell r="C108">
            <v>-436497</v>
          </cell>
          <cell r="E108">
            <v>458041</v>
          </cell>
          <cell r="F108">
            <v>620603.80000000005</v>
          </cell>
          <cell r="G108">
            <v>443700</v>
          </cell>
          <cell r="H108">
            <v>443700</v>
          </cell>
          <cell r="I108">
            <v>162562.80000000005</v>
          </cell>
          <cell r="J108">
            <v>-176903.80000000005</v>
          </cell>
          <cell r="K108">
            <v>0</v>
          </cell>
          <cell r="L108">
            <v>-204.93565820612741</v>
          </cell>
          <cell r="M108">
            <v>-242.17825093872355</v>
          </cell>
          <cell r="N108">
            <v>-201.65018316277087</v>
          </cell>
          <cell r="O108">
            <v>0.41233762913474609</v>
          </cell>
          <cell r="P108">
            <v>0.55586399379349316</v>
          </cell>
          <cell r="Q108">
            <v>0.40035164535322754</v>
          </cell>
        </row>
        <row r="109">
          <cell r="C109">
            <v>0</v>
          </cell>
          <cell r="E109">
            <v>-97751</v>
          </cell>
          <cell r="F109">
            <v>0</v>
          </cell>
          <cell r="G109">
            <v>0</v>
          </cell>
          <cell r="H109">
            <v>0</v>
          </cell>
          <cell r="I109">
            <v>97751</v>
          </cell>
          <cell r="J109">
            <v>0</v>
          </cell>
          <cell r="K109">
            <v>0</v>
          </cell>
          <cell r="L109" t="str">
            <v>n.a.</v>
          </cell>
          <cell r="M109" t="str">
            <v>n.a.</v>
          </cell>
          <cell r="N109" t="str">
            <v>n.a.</v>
          </cell>
          <cell r="O109">
            <v>-8.7997396708047015E-2</v>
          </cell>
          <cell r="P109" t="str">
            <v/>
          </cell>
          <cell r="Q109" t="str">
            <v/>
          </cell>
        </row>
        <row r="110">
          <cell r="C110">
            <v>89997</v>
          </cell>
          <cell r="E110">
            <v>90542</v>
          </cell>
          <cell r="F110">
            <v>8890.172079816135</v>
          </cell>
          <cell r="G110">
            <v>89500</v>
          </cell>
          <cell r="H110">
            <v>89500</v>
          </cell>
          <cell r="I110">
            <v>-81651.82792018386</v>
          </cell>
          <cell r="J110">
            <v>80609.82792018386</v>
          </cell>
          <cell r="K110">
            <v>0</v>
          </cell>
          <cell r="L110">
            <v>0.60557574141359982</v>
          </cell>
          <cell r="M110">
            <v>-90.121701745818044</v>
          </cell>
          <cell r="N110">
            <v>-0.55224063024322811</v>
          </cell>
          <cell r="O110">
            <v>8.1507711355791684E-2</v>
          </cell>
          <cell r="P110">
            <v>7.9627719936584372E-3</v>
          </cell>
          <cell r="Q110">
            <v>8.0756079015356919E-2</v>
          </cell>
        </row>
        <row r="111">
          <cell r="F111">
            <v>-312300</v>
          </cell>
          <cell r="G111">
            <v>-535000</v>
          </cell>
          <cell r="H111">
            <v>-535000</v>
          </cell>
          <cell r="I111">
            <v>-312300</v>
          </cell>
          <cell r="J111">
            <v>-222700</v>
          </cell>
          <cell r="K111">
            <v>0</v>
          </cell>
          <cell r="L111" t="str">
            <v>n.a.</v>
          </cell>
          <cell r="M111" t="str">
            <v>n.a.</v>
          </cell>
          <cell r="N111" t="str">
            <v>n.a.</v>
          </cell>
          <cell r="O111" t="str">
            <v/>
          </cell>
          <cell r="P111">
            <v>-0.27972166019883848</v>
          </cell>
          <cell r="Q111">
            <v>-0.48273186897447989</v>
          </cell>
        </row>
        <row r="112">
          <cell r="C112">
            <v>612802</v>
          </cell>
          <cell r="E112">
            <v>-283027</v>
          </cell>
          <cell r="F112">
            <v>-10200</v>
          </cell>
          <cell r="G112">
            <v>48900</v>
          </cell>
          <cell r="H112">
            <v>48900</v>
          </cell>
          <cell r="I112">
            <v>272827</v>
          </cell>
          <cell r="J112">
            <v>59100</v>
          </cell>
          <cell r="K112">
            <v>0</v>
          </cell>
          <cell r="L112">
            <v>-146.18571740953848</v>
          </cell>
          <cell r="M112">
            <v>-101.66448542922511</v>
          </cell>
          <cell r="N112">
            <v>-92.020261030479674</v>
          </cell>
          <cell r="O112">
            <v>-0.25478654129459977</v>
          </cell>
          <cell r="P112">
            <v>-9.1359620045730148E-3</v>
          </cell>
          <cell r="Q112">
            <v>4.4122595126826293E-2</v>
          </cell>
        </row>
        <row r="113">
          <cell r="C113">
            <v>37702</v>
          </cell>
          <cell r="E113">
            <v>57300</v>
          </cell>
          <cell r="F113">
            <v>57800</v>
          </cell>
          <cell r="G113">
            <v>56900</v>
          </cell>
          <cell r="H113">
            <v>56900</v>
          </cell>
          <cell r="I113">
            <v>500</v>
          </cell>
          <cell r="J113">
            <v>-900</v>
          </cell>
          <cell r="K113">
            <v>0</v>
          </cell>
          <cell r="L113">
            <v>51.981327250543742</v>
          </cell>
          <cell r="M113">
            <v>53.307516842607818</v>
          </cell>
          <cell r="N113">
            <v>50.920375576892461</v>
          </cell>
          <cell r="O113">
            <v>5.1582601010435644E-2</v>
          </cell>
          <cell r="P113">
            <v>5.1770451359247086E-2</v>
          </cell>
          <cell r="Q113">
            <v>5.1341015597472721E-2</v>
          </cell>
        </row>
        <row r="114">
          <cell r="C114">
            <v>620100</v>
          </cell>
          <cell r="E114">
            <v>-235327</v>
          </cell>
          <cell r="F114">
            <v>37000</v>
          </cell>
          <cell r="G114">
            <v>77000</v>
          </cell>
          <cell r="H114">
            <v>77000</v>
          </cell>
          <cell r="I114">
            <v>272327</v>
          </cell>
          <cell r="J114">
            <v>40000</v>
          </cell>
          <cell r="K114">
            <v>0</v>
          </cell>
          <cell r="L114">
            <v>-137.94984679890342</v>
          </cell>
          <cell r="M114">
            <v>-94.033220448314793</v>
          </cell>
          <cell r="N114">
            <v>-87.582647960006454</v>
          </cell>
          <cell r="O114">
            <v>-0.21184605144821617</v>
          </cell>
          <cell r="P114">
            <v>3.3140254330313874E-2</v>
          </cell>
          <cell r="Q114">
            <v>6.947729702997188E-2</v>
          </cell>
        </row>
        <row r="115">
          <cell r="C115">
            <v>-45000</v>
          </cell>
          <cell r="E115">
            <v>-105000</v>
          </cell>
          <cell r="F115">
            <v>-105000</v>
          </cell>
          <cell r="G115">
            <v>-85000</v>
          </cell>
          <cell r="H115">
            <v>-85000</v>
          </cell>
          <cell r="I115">
            <v>0</v>
          </cell>
          <cell r="J115">
            <v>20000</v>
          </cell>
          <cell r="K115">
            <v>0</v>
          </cell>
          <cell r="L115">
            <v>133.33333333333334</v>
          </cell>
          <cell r="M115">
            <v>133.33333333333334</v>
          </cell>
          <cell r="N115">
            <v>88.888888888888886</v>
          </cell>
          <cell r="O115">
            <v>-9.4523090856819231E-2</v>
          </cell>
          <cell r="P115">
            <v>-9.4046667694133973E-2</v>
          </cell>
          <cell r="Q115">
            <v>-7.6695717500618307E-2</v>
          </cell>
        </row>
        <row r="116">
          <cell r="O116" t="str">
            <v/>
          </cell>
        </row>
        <row r="117">
          <cell r="C117">
            <v>-97919.910512499977</v>
          </cell>
          <cell r="E117">
            <v>-325992</v>
          </cell>
          <cell r="F117">
            <v>143224.00926732249</v>
          </cell>
          <cell r="G117">
            <v>-15107.434658093029</v>
          </cell>
          <cell r="H117">
            <v>-348698.69265809434</v>
          </cell>
          <cell r="I117">
            <v>469216.00926732249</v>
          </cell>
          <cell r="J117">
            <v>-158331.44392541551</v>
          </cell>
          <cell r="K117">
            <v>303061.75770000275</v>
          </cell>
          <cell r="L117">
            <v>-258.91053164888308</v>
          </cell>
          <cell r="M117">
            <v>-30.182938668572312</v>
          </cell>
          <cell r="N117">
            <v>-107.36438462713296</v>
          </cell>
          <cell r="O117">
            <v>-0.29346448985329732</v>
          </cell>
          <cell r="P117">
            <v>0.12828324576557565</v>
          </cell>
          <cell r="Q117">
            <v>-1.3631476949366506E-2</v>
          </cell>
        </row>
        <row r="119">
          <cell r="C119">
            <v>-4.0501517825990447</v>
          </cell>
          <cell r="E119">
            <v>-4.2850557877082673</v>
          </cell>
          <cell r="F119">
            <v>-3.8971062437395405</v>
          </cell>
          <cell r="G119">
            <v>-4.6284539439582524</v>
          </cell>
          <cell r="H119">
            <v>-4.9241161677171981</v>
          </cell>
          <cell r="I119">
            <v>0.38794954396872683</v>
          </cell>
          <cell r="J119">
            <v>-0.73134770021871187</v>
          </cell>
        </row>
        <row r="120">
          <cell r="C120">
            <v>-3.2141598571907508</v>
          </cell>
          <cell r="E120">
            <v>-3.8612628601815877</v>
          </cell>
          <cell r="F120">
            <v>-3.4700397883309484</v>
          </cell>
          <cell r="G120">
            <v>-3.9972882511617764</v>
          </cell>
          <cell r="H120">
            <v>-4.2929504749207208</v>
          </cell>
          <cell r="I120">
            <v>0.39122307185063931</v>
          </cell>
          <cell r="J120">
            <v>-0.52724846283082805</v>
          </cell>
        </row>
        <row r="121">
          <cell r="C121">
            <v>89328108</v>
          </cell>
          <cell r="E121">
            <v>111083968</v>
          </cell>
          <cell r="F121">
            <v>111646699</v>
          </cell>
          <cell r="G121">
            <v>110827570</v>
          </cell>
          <cell r="H121">
            <v>110827570</v>
          </cell>
        </row>
        <row r="123">
          <cell r="P123" t="str">
            <v>c:\opef1997.xls</v>
          </cell>
        </row>
      </sheetData>
      <sheetData sheetId="5" refreshError="1"/>
      <sheetData sheetId="6" refreshError="1">
        <row r="8">
          <cell r="C8" t="str">
            <v>Observ.</v>
          </cell>
          <cell r="N8" t="str">
            <v>Observ.</v>
          </cell>
          <cell r="Y8" t="str">
            <v>Observ.</v>
          </cell>
          <cell r="AL8" t="str">
            <v>Var. %</v>
          </cell>
          <cell r="AV8" t="str">
            <v>Var.%</v>
          </cell>
          <cell r="BG8" t="str">
            <v>% PIB</v>
          </cell>
          <cell r="BR8" t="str">
            <v>% PIB</v>
          </cell>
          <cell r="CC8" t="str">
            <v>% PIB</v>
          </cell>
        </row>
        <row r="9">
          <cell r="C9" t="str">
            <v>Ene-Feb/95</v>
          </cell>
          <cell r="N9" t="str">
            <v>Ene-Feb/96</v>
          </cell>
          <cell r="Y9" t="str">
            <v>Ene-Feb/97</v>
          </cell>
          <cell r="AL9" t="str">
            <v>96/95</v>
          </cell>
          <cell r="AV9" t="str">
            <v>97/96</v>
          </cell>
          <cell r="BG9" t="str">
            <v>Ene-Feb/95</v>
          </cell>
          <cell r="BR9" t="str">
            <v>Ene-Feb/96</v>
          </cell>
          <cell r="CC9" t="str">
            <v>Ene-Feb/97</v>
          </cell>
        </row>
        <row r="11">
          <cell r="C11">
            <v>1351.6</v>
          </cell>
          <cell r="N11">
            <v>1750.3765268</v>
          </cell>
          <cell r="Y11">
            <v>2074.7699591537189</v>
          </cell>
          <cell r="AL11">
            <v>29.504034240899692</v>
          </cell>
          <cell r="AV11">
            <v>18.532780083995306</v>
          </cell>
          <cell r="BG11">
            <v>1.8311704472717816</v>
          </cell>
          <cell r="BR11">
            <v>1.9623030335526566</v>
          </cell>
          <cell r="CC11">
            <v>1.8583352465743022</v>
          </cell>
        </row>
        <row r="12">
          <cell r="C12">
            <v>1200</v>
          </cell>
          <cell r="N12">
            <v>1554.6018999999999</v>
          </cell>
          <cell r="Y12">
            <v>1796.686580910241</v>
          </cell>
          <cell r="AL12">
            <v>29.550158333333322</v>
          </cell>
          <cell r="AV12">
            <v>15.572133348752581</v>
          </cell>
          <cell r="BG12">
            <v>1.6257802136180364</v>
          </cell>
          <cell r="BR12">
            <v>1.7446089917890577</v>
          </cell>
          <cell r="CC12">
            <v>1.6092608173845255</v>
          </cell>
        </row>
        <row r="13">
          <cell r="C13">
            <v>852.3605</v>
          </cell>
          <cell r="N13">
            <v>1037.623</v>
          </cell>
          <cell r="Y13">
            <v>1304.0493093476998</v>
          </cell>
          <cell r="AL13">
            <v>21.735228227962232</v>
          </cell>
          <cell r="AV13">
            <v>25.676600205247937</v>
          </cell>
          <cell r="BG13">
            <v>1.1547923631413135</v>
          </cell>
          <cell r="BR13">
            <v>1.1537978561830191</v>
          </cell>
          <cell r="CC13">
            <v>1.2117629572288473</v>
          </cell>
        </row>
        <row r="14">
          <cell r="C14">
            <v>463.64150000000001</v>
          </cell>
          <cell r="N14">
            <v>546.55399999999997</v>
          </cell>
          <cell r="Y14">
            <v>611.93854244269994</v>
          </cell>
          <cell r="AL14">
            <v>17.882890120923168</v>
          </cell>
          <cell r="AV14">
            <v>11.96305258816146</v>
          </cell>
          <cell r="BG14">
            <v>0.62814931409348906</v>
          </cell>
          <cell r="BR14">
            <v>0.60774754750834725</v>
          </cell>
          <cell r="CC14">
            <v>0.56863222312014827</v>
          </cell>
        </row>
        <row r="15">
          <cell r="C15">
            <v>388.71899999999999</v>
          </cell>
          <cell r="N15">
            <v>491.06900000000002</v>
          </cell>
          <cell r="Y15">
            <v>692.11076690499999</v>
          </cell>
          <cell r="AL15">
            <v>26.330073909430716</v>
          </cell>
          <cell r="AV15">
            <v>40.939616816577697</v>
          </cell>
          <cell r="BG15">
            <v>0.52664304904782455</v>
          </cell>
          <cell r="BR15">
            <v>0.54605030867467186</v>
          </cell>
          <cell r="CC15">
            <v>0.64313073410869914</v>
          </cell>
        </row>
        <row r="16">
          <cell r="C16">
            <v>321.7</v>
          </cell>
          <cell r="N16">
            <v>402.43200000000002</v>
          </cell>
          <cell r="Y16">
            <v>365.20456975399998</v>
          </cell>
          <cell r="AL16">
            <v>25.095430525334162</v>
          </cell>
          <cell r="AV16">
            <v>-9.2506138294171532</v>
          </cell>
          <cell r="BG16">
            <v>0.43584457893410189</v>
          </cell>
          <cell r="BR16">
            <v>0.44748928932709164</v>
          </cell>
          <cell r="CC16">
            <v>0.3393593833196078</v>
          </cell>
        </row>
        <row r="17">
          <cell r="C17">
            <v>128.68</v>
          </cell>
          <cell r="N17">
            <v>149.88300000000001</v>
          </cell>
          <cell r="Y17">
            <v>136.70456975400006</v>
          </cell>
          <cell r="AL17">
            <v>16.477308050979179</v>
          </cell>
          <cell r="AV17">
            <v>-8.7924782970716819</v>
          </cell>
          <cell r="BG17">
            <v>0.17433783157364077</v>
          </cell>
          <cell r="BR17">
            <v>0.16666427409403942</v>
          </cell>
          <cell r="CC17">
            <v>0.12703011498442965</v>
          </cell>
        </row>
        <row r="18">
          <cell r="C18">
            <v>193.01999999999998</v>
          </cell>
          <cell r="N18">
            <v>252.54900000000001</v>
          </cell>
          <cell r="Y18">
            <v>228.49999999999991</v>
          </cell>
          <cell r="AL18">
            <v>30.840845508237514</v>
          </cell>
          <cell r="AV18">
            <v>-9.5225085033003865</v>
          </cell>
          <cell r="BG18">
            <v>0.26150674736046114</v>
          </cell>
          <cell r="BR18">
            <v>0.2808250152330522</v>
          </cell>
          <cell r="CC18">
            <v>0.21232926833517815</v>
          </cell>
        </row>
        <row r="19">
          <cell r="C19">
            <v>25.93950000000001</v>
          </cell>
          <cell r="N19">
            <v>114.54689999999982</v>
          </cell>
          <cell r="Y19">
            <v>168.74636304954106</v>
          </cell>
          <cell r="AL19">
            <v>341.59255189961169</v>
          </cell>
          <cell r="AV19">
            <v>47.316394463351962</v>
          </cell>
          <cell r="BG19">
            <v>3.5143271542620896E-2</v>
          </cell>
          <cell r="BR19">
            <v>0.12737185630273276</v>
          </cell>
          <cell r="CC19">
            <v>0.15114317266965599</v>
          </cell>
        </row>
        <row r="20">
          <cell r="C20">
            <v>0</v>
          </cell>
          <cell r="N20">
            <v>14.343999999999999</v>
          </cell>
          <cell r="Y20">
            <v>0</v>
          </cell>
          <cell r="AL20" t="str">
            <v>n.a.</v>
          </cell>
          <cell r="AV20">
            <v>-100</v>
          </cell>
          <cell r="BG20">
            <v>0</v>
          </cell>
          <cell r="BR20">
            <v>1.5949989976214121E-2</v>
          </cell>
          <cell r="CC20">
            <v>0</v>
          </cell>
        </row>
        <row r="21">
          <cell r="C21">
            <v>151.60000000000002</v>
          </cell>
          <cell r="N21">
            <v>195.77462679999999</v>
          </cell>
          <cell r="Y21">
            <v>270.95352384618951</v>
          </cell>
          <cell r="AL21">
            <v>29.138935883904992</v>
          </cell>
          <cell r="AV21">
            <v>38.400735720973181</v>
          </cell>
          <cell r="BG21">
            <v>0.20539023365374531</v>
          </cell>
          <cell r="BR21">
            <v>0.21769404176359874</v>
          </cell>
          <cell r="CC21">
            <v>0.25177839593479073</v>
          </cell>
        </row>
        <row r="23">
          <cell r="C23">
            <v>1355.4</v>
          </cell>
          <cell r="N23">
            <v>1770.2682138</v>
          </cell>
          <cell r="Y23">
            <v>2205.399487031254</v>
          </cell>
          <cell r="AL23">
            <v>30.608544621513943</v>
          </cell>
          <cell r="AV23">
            <v>24.579963072218035</v>
          </cell>
          <cell r="BG23">
            <v>1.8363187512815722</v>
          </cell>
          <cell r="BR23">
            <v>1.9684718534105186</v>
          </cell>
          <cell r="CC23">
            <v>2.0493254243681558</v>
          </cell>
        </row>
        <row r="25">
          <cell r="C25">
            <v>1215.9000000000001</v>
          </cell>
          <cell r="N25">
            <v>1533.5845286000001</v>
          </cell>
          <cell r="Y25">
            <v>1915.3692212066708</v>
          </cell>
          <cell r="AL25">
            <v>62.552194780643113</v>
          </cell>
          <cell r="AV25">
            <v>24.89492333071459</v>
          </cell>
          <cell r="BG25">
            <v>1.6473218014484754</v>
          </cell>
          <cell r="BR25">
            <v>1.7052884731488469</v>
          </cell>
          <cell r="CC25">
            <v>1.7798203296741033</v>
          </cell>
        </row>
        <row r="26">
          <cell r="C26">
            <v>294.5</v>
          </cell>
          <cell r="N26">
            <v>361.848885</v>
          </cell>
          <cell r="Y26">
            <v>386.72142430632664</v>
          </cell>
          <cell r="AL26">
            <v>22.868891341256358</v>
          </cell>
          <cell r="AV26">
            <v>6.8737366169655756</v>
          </cell>
          <cell r="BG26">
            <v>0.39899356075875975</v>
          </cell>
          <cell r="BR26">
            <v>0.40236238766412824</v>
          </cell>
          <cell r="CC26">
            <v>0.35935351016411532</v>
          </cell>
        </row>
        <row r="27">
          <cell r="C27">
            <v>109.7</v>
          </cell>
          <cell r="N27">
            <v>120.9159234</v>
          </cell>
          <cell r="Y27">
            <v>181.51572049261335</v>
          </cell>
          <cell r="AL27">
            <v>10.224178122151306</v>
          </cell>
          <cell r="AV27">
            <v>50.117300838983915</v>
          </cell>
          <cell r="BG27">
            <v>0.14862340786158218</v>
          </cell>
          <cell r="BR27">
            <v>0.13445397143019205</v>
          </cell>
          <cell r="CC27">
            <v>0.16867002242244777</v>
          </cell>
        </row>
        <row r="28">
          <cell r="C28">
            <v>811.7</v>
          </cell>
          <cell r="N28">
            <v>1050.8197202000001</v>
          </cell>
          <cell r="Y28">
            <v>1347.1320764077309</v>
          </cell>
          <cell r="AL28">
            <v>29.459125317235447</v>
          </cell>
          <cell r="AV28">
            <v>28.198210455294294</v>
          </cell>
          <cell r="BG28">
            <v>1.0997048328281336</v>
          </cell>
          <cell r="BR28">
            <v>1.1684721140545267</v>
          </cell>
          <cell r="CC28">
            <v>1.2517967970875403</v>
          </cell>
        </row>
        <row r="30">
          <cell r="C30">
            <v>139.5</v>
          </cell>
          <cell r="N30">
            <v>236.68368520000001</v>
          </cell>
          <cell r="Y30">
            <v>290.03026582458335</v>
          </cell>
          <cell r="AL30">
            <v>69.665724157706109</v>
          </cell>
          <cell r="AV30">
            <v>22.539187937480754</v>
          </cell>
          <cell r="BG30">
            <v>0.18899694983309673</v>
          </cell>
          <cell r="BR30">
            <v>0.26318338026167171</v>
          </cell>
          <cell r="CC30">
            <v>0.26950509469405265</v>
          </cell>
        </row>
        <row r="31">
          <cell r="C31">
            <v>97.1</v>
          </cell>
          <cell r="N31">
            <v>175.18020000000001</v>
          </cell>
          <cell r="Y31">
            <v>201.8348269</v>
          </cell>
          <cell r="AL31">
            <v>80.412152420185407</v>
          </cell>
          <cell r="AV31">
            <v>15.215547704592169</v>
          </cell>
          <cell r="BG31">
            <v>0.13155271561859277</v>
          </cell>
          <cell r="BR31">
            <v>0.19479381163072959</v>
          </cell>
          <cell r="CC31">
            <v>0.18755116463997529</v>
          </cell>
        </row>
        <row r="32">
          <cell r="C32">
            <v>42.4</v>
          </cell>
          <cell r="N32">
            <v>61.5034852</v>
          </cell>
          <cell r="Y32">
            <v>88.195438924583343</v>
          </cell>
          <cell r="AL32">
            <v>45.055389622641506</v>
          </cell>
          <cell r="AV32">
            <v>43.39909134870188</v>
          </cell>
          <cell r="BG32">
            <v>5.7444234214503953E-2</v>
          </cell>
          <cell r="BR32">
            <v>6.8389568630942116E-2</v>
          </cell>
          <cell r="CC32">
            <v>8.1953930054077376E-2</v>
          </cell>
        </row>
        <row r="34">
          <cell r="C34">
            <v>-3.8000000000001819</v>
          </cell>
          <cell r="N34">
            <v>-19.891687000000047</v>
          </cell>
          <cell r="Y34">
            <v>-129.41496909427769</v>
          </cell>
          <cell r="AL34">
            <v>423.46544736839718</v>
          </cell>
          <cell r="AV34">
            <v>550.59825792692891</v>
          </cell>
          <cell r="BG34">
            <v>-5.1483040097906052E-3</v>
          </cell>
          <cell r="BR34">
            <v>-6.1688198578619957E-3</v>
          </cell>
          <cell r="CC34">
            <v>-0.11591472945767765</v>
          </cell>
        </row>
        <row r="35">
          <cell r="CC35" t="str">
            <v/>
          </cell>
        </row>
        <row r="36">
          <cell r="C36">
            <v>152.9</v>
          </cell>
          <cell r="N36">
            <v>355.98207019999995</v>
          </cell>
          <cell r="Y36">
            <v>445.61932095476669</v>
          </cell>
          <cell r="AL36">
            <v>132.82018979725305</v>
          </cell>
          <cell r="AV36">
            <v>25.180271215459314</v>
          </cell>
          <cell r="BG36">
            <v>0.20715149555183146</v>
          </cell>
          <cell r="BR36">
            <v>0.39583870966271273</v>
          </cell>
          <cell r="CC36">
            <v>0.41408325765577492</v>
          </cell>
        </row>
        <row r="37">
          <cell r="C37">
            <v>152.9</v>
          </cell>
          <cell r="N37">
            <v>355.98207019999995</v>
          </cell>
          <cell r="Y37">
            <v>445.61932095476669</v>
          </cell>
          <cell r="AL37">
            <v>132.82018979725305</v>
          </cell>
          <cell r="AV37">
            <v>25.180271215459314</v>
          </cell>
          <cell r="BG37">
            <v>0.20715149555183146</v>
          </cell>
          <cell r="BR37">
            <v>0.39583870966271273</v>
          </cell>
          <cell r="CC37">
            <v>0.41408325765577492</v>
          </cell>
        </row>
        <row r="38">
          <cell r="N38">
            <v>0</v>
          </cell>
          <cell r="AL38" t="str">
            <v>n.a.</v>
          </cell>
          <cell r="AV38" t="str">
            <v>n.a.</v>
          </cell>
          <cell r="BG38">
            <v>0</v>
          </cell>
          <cell r="BR38">
            <v>0</v>
          </cell>
          <cell r="CC38" t="str">
            <v/>
          </cell>
        </row>
        <row r="40">
          <cell r="C40">
            <v>1508.3000000000002</v>
          </cell>
          <cell r="N40">
            <v>2126.2502839999997</v>
          </cell>
          <cell r="Y40">
            <v>2651.0188079860209</v>
          </cell>
          <cell r="AL40">
            <v>40.969985016243427</v>
          </cell>
          <cell r="AV40">
            <v>24.680468143138935</v>
          </cell>
          <cell r="BG40">
            <v>2.0434702468334036</v>
          </cell>
          <cell r="BR40">
            <v>2.3643105630732313</v>
          </cell>
          <cell r="CC40">
            <v>2.4634086820239309</v>
          </cell>
        </row>
        <row r="42">
          <cell r="C42">
            <v>-156.70000000000027</v>
          </cell>
          <cell r="N42">
            <v>-375.87375719999977</v>
          </cell>
          <cell r="Y42">
            <v>-581.9088414490443</v>
          </cell>
          <cell r="AL42">
            <v>139.86838366304983</v>
          </cell>
          <cell r="AV42">
            <v>54.814969202389598</v>
          </cell>
          <cell r="BG42">
            <v>-0.21229979956162204</v>
          </cell>
          <cell r="BR42">
            <v>-0.40200752952057472</v>
          </cell>
          <cell r="CC42">
            <v>-0.52120559466701688</v>
          </cell>
        </row>
        <row r="44">
          <cell r="C44">
            <v>21.799999999999997</v>
          </cell>
          <cell r="N44">
            <v>30.170460279310003</v>
          </cell>
          <cell r="Y44">
            <v>55.658390556203329</v>
          </cell>
          <cell r="AL44">
            <v>38.396606785825725</v>
          </cell>
          <cell r="AV44">
            <v>84.47975284743066</v>
          </cell>
          <cell r="BG44">
            <v>2.953500721406099E-2</v>
          </cell>
          <cell r="BR44">
            <v>3.354842017796715E-2</v>
          </cell>
          <cell r="CC44">
            <v>5.1719498221060159E-2</v>
          </cell>
        </row>
        <row r="46">
          <cell r="C46">
            <v>-178.50000000000028</v>
          </cell>
          <cell r="N46">
            <v>-406.04421747930979</v>
          </cell>
          <cell r="Y46">
            <v>-637.25664233272767</v>
          </cell>
          <cell r="AL46">
            <v>101.4717768772241</v>
          </cell>
          <cell r="AV46">
            <v>56.942671487545418</v>
          </cell>
          <cell r="BG46">
            <v>-0.24183480677568303</v>
          </cell>
          <cell r="BR46">
            <v>-0.43555594969854189</v>
          </cell>
          <cell r="CC46">
            <v>-0.57077965406995845</v>
          </cell>
        </row>
        <row r="48">
          <cell r="C48">
            <v>178.49999999999997</v>
          </cell>
          <cell r="N48">
            <v>406.35880005999991</v>
          </cell>
          <cell r="Y48">
            <v>786.32312548603068</v>
          </cell>
          <cell r="AL48">
            <v>127.65198882913165</v>
          </cell>
          <cell r="AV48">
            <v>93.504638110440339</v>
          </cell>
          <cell r="BG48">
            <v>0.24183480677568286</v>
          </cell>
          <cell r="BR48">
            <v>0.45185574370492176</v>
          </cell>
          <cell r="CC48">
            <v>0.73067577203273282</v>
          </cell>
        </row>
        <row r="50">
          <cell r="C50">
            <v>-20</v>
          </cell>
          <cell r="N50">
            <v>368.28438698000002</v>
          </cell>
          <cell r="Y50">
            <v>1057.3233530525597</v>
          </cell>
          <cell r="AL50">
            <v>-1941.4219349</v>
          </cell>
          <cell r="AV50">
            <v>187.09426476718343</v>
          </cell>
          <cell r="BG50">
            <v>-2.7096336893633929E-2</v>
          </cell>
          <cell r="BR50">
            <v>0.40951842447902703</v>
          </cell>
          <cell r="CC50">
            <v>0.98249756650917885</v>
          </cell>
        </row>
        <row r="51">
          <cell r="C51">
            <v>55.2</v>
          </cell>
          <cell r="N51">
            <v>464.97001040000004</v>
          </cell>
          <cell r="Y51">
            <v>1156.427368084393</v>
          </cell>
          <cell r="AL51">
            <v>742.33697536231875</v>
          </cell>
          <cell r="AV51">
            <v>148.71009790277711</v>
          </cell>
          <cell r="BG51">
            <v>7.4785889826429683E-2</v>
          </cell>
          <cell r="BR51">
            <v>0.517029211176811</v>
          </cell>
          <cell r="CC51">
            <v>1.0745880829240047</v>
          </cell>
        </row>
        <row r="52">
          <cell r="C52">
            <v>75.2</v>
          </cell>
          <cell r="N52">
            <v>96.685623419999999</v>
          </cell>
          <cell r="Y52">
            <v>99.104015031833342</v>
          </cell>
          <cell r="AL52">
            <v>28.571307739361696</v>
          </cell>
          <cell r="AV52">
            <v>2.5012939114307686</v>
          </cell>
          <cell r="BG52">
            <v>0.10188222672006361</v>
          </cell>
          <cell r="BR52">
            <v>0.10751078669778397</v>
          </cell>
          <cell r="CC52">
            <v>9.209051641482574E-2</v>
          </cell>
        </row>
        <row r="54">
          <cell r="C54">
            <v>189</v>
          </cell>
          <cell r="N54">
            <v>139.33639999999997</v>
          </cell>
          <cell r="Y54">
            <v>1085.5462213390001</v>
          </cell>
          <cell r="AL54">
            <v>-26.277037037037054</v>
          </cell>
          <cell r="AV54">
            <v>679.08301157414735</v>
          </cell>
          <cell r="BG54">
            <v>0.25606038364484074</v>
          </cell>
          <cell r="BR54">
            <v>0.1549368504825544</v>
          </cell>
          <cell r="CC54">
            <v>1.0087231287567937</v>
          </cell>
        </row>
        <row r="55">
          <cell r="C55">
            <v>338.7</v>
          </cell>
          <cell r="N55">
            <v>581.48199999999997</v>
          </cell>
          <cell r="Y55">
            <v>1294.443394439</v>
          </cell>
          <cell r="AL55">
            <v>71.680543253616776</v>
          </cell>
          <cell r="AV55">
            <v>122.61108588726736</v>
          </cell>
          <cell r="BG55">
            <v>0.45887646529369081</v>
          </cell>
          <cell r="BR55">
            <v>0.64658617340692548</v>
          </cell>
          <cell r="CC55">
            <v>1.2028368439498356</v>
          </cell>
        </row>
        <row r="56">
          <cell r="C56">
            <v>149.69999999999999</v>
          </cell>
          <cell r="N56">
            <v>442.1456</v>
          </cell>
          <cell r="Y56">
            <v>208.8971731</v>
          </cell>
          <cell r="AL56">
            <v>195.35444221776888</v>
          </cell>
          <cell r="AV56">
            <v>-52.753759598648053</v>
          </cell>
          <cell r="BG56">
            <v>0.20281608164885004</v>
          </cell>
          <cell r="BR56">
            <v>0.49164932292437108</v>
          </cell>
          <cell r="CC56">
            <v>0.19411371519304194</v>
          </cell>
        </row>
        <row r="58">
          <cell r="C58">
            <v>9.0999999999999659</v>
          </cell>
          <cell r="N58">
            <v>-101.26198692000006</v>
          </cell>
          <cell r="Y58">
            <v>-1521.0055514055289</v>
          </cell>
          <cell r="AL58">
            <v>-1212.7690870329718</v>
          </cell>
          <cell r="AV58">
            <v>1402.0498784081415</v>
          </cell>
          <cell r="BG58">
            <v>1.2328833286603405E-2</v>
          </cell>
          <cell r="BR58">
            <v>-0.11259953125665965</v>
          </cell>
          <cell r="CC58">
            <v>-1.4133654085937868</v>
          </cell>
        </row>
        <row r="59">
          <cell r="C59">
            <v>0</v>
          </cell>
          <cell r="N59">
            <v>0</v>
          </cell>
          <cell r="Y59">
            <v>91.614049333333355</v>
          </cell>
          <cell r="AL59" t="str">
            <v>n.a.</v>
          </cell>
          <cell r="AV59" t="str">
            <v>n.a.</v>
          </cell>
          <cell r="BG59">
            <v>0</v>
          </cell>
          <cell r="BR59">
            <v>0</v>
          </cell>
          <cell r="CC59">
            <v>8.5130608595928206E-2</v>
          </cell>
        </row>
        <row r="60">
          <cell r="C60">
            <v>69.3</v>
          </cell>
          <cell r="N60">
            <v>-88.561513997600088</v>
          </cell>
          <cell r="Y60">
            <v>-1560.4291113079034</v>
          </cell>
          <cell r="AL60">
            <v>-951.9088105132513</v>
          </cell>
          <cell r="AV60">
            <v>1661.9720360135095</v>
          </cell>
          <cell r="BG60">
            <v>9.3888807336441601E-2</v>
          </cell>
          <cell r="BR60">
            <v>-9.8477081744288056E-2</v>
          </cell>
          <cell r="CC60">
            <v>-1.4499989999690135</v>
          </cell>
        </row>
        <row r="61">
          <cell r="C61">
            <v>-60.200000000000031</v>
          </cell>
          <cell r="N61">
            <v>-12.70047292239996</v>
          </cell>
          <cell r="Y61">
            <v>-52.190489430958706</v>
          </cell>
          <cell r="AL61">
            <v>-78.902868899667851</v>
          </cell>
          <cell r="AV61">
            <v>310.93343334412202</v>
          </cell>
          <cell r="BG61">
            <v>-8.1559974049838196E-2</v>
          </cell>
          <cell r="BR61">
            <v>-1.4122449512371599E-2</v>
          </cell>
          <cell r="CC61">
            <v>-4.8497017220701599E-2</v>
          </cell>
        </row>
        <row r="63">
          <cell r="C63">
            <v>0.4</v>
          </cell>
          <cell r="N63">
            <v>0</v>
          </cell>
          <cell r="Y63">
            <v>164.4591025</v>
          </cell>
          <cell r="AL63">
            <v>167.65910249999999</v>
          </cell>
          <cell r="AV63" t="str">
            <v>n.a.</v>
          </cell>
          <cell r="BG63">
            <v>5.4192673787267884E-4</v>
          </cell>
          <cell r="BR63">
            <v>0</v>
          </cell>
          <cell r="CC63">
            <v>0.1528204853605474</v>
          </cell>
        </row>
        <row r="65">
          <cell r="C65">
            <v>-0.21586306542070674</v>
          </cell>
          <cell r="N65">
            <v>-0.40200752952057472</v>
          </cell>
          <cell r="Y65">
            <v>-0.52120559466701688</v>
          </cell>
          <cell r="CC65">
            <v>-0.52120559466701688</v>
          </cell>
        </row>
        <row r="66">
          <cell r="C66">
            <v>-0.24597064588245593</v>
          </cell>
          <cell r="N66">
            <v>-0.43555594969854189</v>
          </cell>
          <cell r="Y66">
            <v>-0.57077965406995845</v>
          </cell>
          <cell r="CC66">
            <v>-0.57077965406995845</v>
          </cell>
        </row>
        <row r="67">
          <cell r="C67">
            <v>35781.130639351853</v>
          </cell>
        </row>
        <row r="68">
          <cell r="C68">
            <v>-3.1263880373444408E-13</v>
          </cell>
          <cell r="N68">
            <v>0.31458258069011436</v>
          </cell>
          <cell r="Y68">
            <v>-0.98093126158437371</v>
          </cell>
          <cell r="BG68">
            <v>73810715</v>
          </cell>
        </row>
        <row r="69">
          <cell r="N69">
            <v>3.9322822586264294E-2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P 2002 A 2020"/>
      <sheetName val="SGP-PRESUPUESTADO 2003"/>
      <sheetName val="Distr. S.G.P."/>
      <sheetName val="BASE DE COSTOS MUNICIPIOS-MEN"/>
      <sheetName val="CALIDAD-2002"/>
      <sheetName val="BASE DE COSTOS MUNICIPIOS-DNP"/>
      <sheetName val="PROPUESTA REFORMA PENSIONAL"/>
      <sheetName val="RESPUESTA DERECHO DE PETICION"/>
      <sheetName val="PICN para Educación"/>
      <sheetName val="SITUADO FISCAL 1993 A 1998"/>
      <sheetName val="SITUAD FISCAL Y FEC 1996 A 2002"/>
      <sheetName val="RECURSOS FEC"/>
      <sheetName val="COSTOS Vs. INGRESOS SGP-2002"/>
      <sheetName val="COMPARATIVO"/>
      <sheetName val="RESUMEN COSTOS Vs. SGP 2002"/>
      <sheetName val="SITUACION FINANCIERA A 2002"/>
      <sheetName val="SITUACION FINANCIERA 2003 11-12"/>
      <sheetName val="SITUACION FINANCIERA 2003-12-12"/>
      <sheetName val="EDUCACION Vs. SALUD"/>
      <sheetName val="Prestserv-MEN-Proyectar  SGP"/>
      <sheetName val="Prestserv-MEN-2001-Proy.2002"/>
      <sheetName val="Aportespatr.-MEN-2001-Proy.2002"/>
      <sheetName val="Respresaport-MEN-2001-Proy.2002"/>
      <sheetName val="Resumendeficit-MEN-2001"/>
      <sheetName val="costosprestservcdeudas-MEN-2001"/>
      <sheetName val="DEFICITCONVEN-MEN-2001"/>
      <sheetName val="Deudas Paragrafo 3 artículo 15 "/>
      <sheetName val="deudas verificadas a 2001"/>
      <sheetName val="Deudas a 31-12-2001-Millones"/>
      <sheetName val="DEUDAS A 31-12-2001-Pesos"/>
      <sheetName val="DEUDAS 31-12-2000"/>
      <sheetName val="GIROS SITUAD.FISCAL- 2000"/>
      <sheetName val="GIROS SITUADO FISCAL Y FEC 2001"/>
      <sheetName val="COMPROMISOS Y PAGOS SGP 2002"/>
      <sheetName val="GIROS SITUADO FISCAL - 2001"/>
      <sheetName val="FEC-DNP"/>
      <sheetName val="COSTOS FECODE 04-04-2001"/>
      <sheetName val="Docentes Por Municipio y Fuente"/>
      <sheetName val="Docentes Por Fuente Financiació"/>
      <sheetName val="GOBIERNO Vs. FECODE"/>
      <sheetName val="BOLSA GLOBAL CONCERTADA 25-05"/>
      <sheetName val="COSTOS Vs. BOLSA"/>
      <sheetName val="CUADROS Vs GRAFICA"/>
      <sheetName val="COSTOS 2000 Y 2001-PLAN FINANCI"/>
      <sheetName val="COSTOS 2001-VERSION DGP-SEPTIEM"/>
      <sheetName val="COSTOS 2000 Y 2001- PRESUPUESTO"/>
      <sheetName val="RESUMEN COSTOS 2001"/>
      <sheetName val="COSTOS 2001-ACTUALIZ.COSTOS MEN"/>
      <sheetName val="MENSUALIDAD 2002 DEPTOS Y MUNIC"/>
      <sheetName val="MENSUALIDAD 2002 MUNIC.NO CERTI"/>
      <sheetName val="EJECUCION  POR RUBRO A 2001"/>
      <sheetName val="COSTOS PROYECTADOS 2002"/>
      <sheetName val="TOTAL SITUADO FISCAL + $250.288"/>
      <sheetName val="SITUAD.FISC.FEC 96-01-PLAN FINA"/>
      <sheetName val="DISTRIBICION DE $784 Y $427"/>
      <sheetName val="TOTAL SITUADO 1996 Vs 2001"/>
      <sheetName val="SITUADO FISCAL 1993 "/>
      <sheetName val="RESUMEN 1996 A 2001 (2)"/>
      <sheetName val="RESUMEN 1996 A 2001"/>
      <sheetName val="SITUADO FISCAL 2001"/>
      <sheetName val="SITUADO FISCAL AFORADO"/>
      <sheetName val="VALOR UN PUNTO 200-9%-2,5%  "/>
      <sheetName val="VALOR PUNTO 2001-DECRETO 2713  "/>
      <sheetName val="VALOR PUNTO 2002-DECRETO 688"/>
      <sheetName val="VALOR PUNTO 2002-DECRETO 68 (3)"/>
      <sheetName val="VALOR PUNTO 2002-DECRETO 68 (4)"/>
      <sheetName val="incremento salarial por rangos"/>
      <sheetName val="VALOR PUNTO PROYECTADO 2003"/>
      <sheetName val="AHORRO POR POLÍTICA SALARIAL"/>
      <sheetName val="VALOR UN PUNTO 2001 - 8.75%"/>
      <sheetName val="VALOR UN PUNTO 2000"/>
      <sheetName val="VALOR UN PUNTO INCREMENTO PARCI"/>
      <sheetName val="BOLSA-ACTO LEGISLATIVO  (2)"/>
      <sheetName val="BOLSA-ACTO LEGISLATIVO "/>
      <sheetName val="2ULTIMA VERSION ACTO LEGISL.DNP"/>
      <sheetName val="ULTIMA VERSION ACTO LEGISL.DNP"/>
      <sheetName val="Escenarios todos Munc"/>
      <sheetName val="Escenarios Sin OPS muncipales"/>
      <sheetName val="SITUACION FINANCIERA 9% Y 2.5%"/>
      <sheetName val="SITUACION FINANCIERA S.F.Compl "/>
      <sheetName val="SITUACION FINANCIERA SIN ACTO"/>
      <sheetName val="SITUACION FINANCIERA CON ACTO"/>
      <sheetName val="DEFICIT DEFINITIVO 31-10-99"/>
      <sheetName val="COSTO 2000 Inc.P.EJECUC.A JUNIO"/>
      <sheetName val="RESUMEN DE COSTOS 2000 Y 2001"/>
      <sheetName val="Hoja1"/>
      <sheetName val="COSTOS 2000 MEN"/>
      <sheetName val="COSTOS 2000-01 EN MILLONES"/>
      <sheetName val="CARTAGENA"/>
      <sheetName val="BOYACA"/>
      <sheetName val="ANTIOQUIA"/>
      <sheetName val="QUINDIO"/>
      <sheetName val="VALLE"/>
      <sheetName val="BOGOTA"/>
      <sheetName val="SUCRE"/>
      <sheetName val="HUILA"/>
      <sheetName val="VALOR PUNTO 2002-DECRETO 68 (2)"/>
      <sheetName val="DECRETOS SALARIALES DOCENTES"/>
      <sheetName val="EVOLUCION DE LOS 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+D pagos"/>
      <sheetName val="P+D ingresos"/>
      <sheetName val="Dolares ingresos"/>
      <sheetName val="Pesos ingresos"/>
      <sheetName val="Dolares pagos"/>
      <sheetName val="Pesos pagos"/>
      <sheetName val="Seguimiento pagos"/>
      <sheetName val="Seguimiento ingresos"/>
      <sheetName val="Seguimiento Flujo"/>
      <sheetName val="Hoja2"/>
      <sheetName val="Hoja1"/>
      <sheetName val="Seguimiento Transferencias"/>
      <sheetName val="Gráfico3"/>
      <sheetName val="Reporte de Pagos"/>
      <sheetName val="Reporte Vicetecnico"/>
      <sheetName val="inversión"/>
      <sheetName val="Transferencias"/>
      <sheetName val="Calculo TC"/>
      <sheetName val="Gráfico TC"/>
      <sheetName val="Ejercicio Portafolio"/>
      <sheetName val="Rend. financieros"/>
      <sheetName val="Contingencias"/>
      <sheetName val="Resumen TES Convenidas"/>
      <sheetName val="TES Convenidas"/>
      <sheetName val="Gráfico1"/>
      <sheetName val="Comparación Tributarios"/>
      <sheetName val="Comparación Servicio Deuda"/>
      <sheetName val="Ahorro TES"/>
      <sheetName val="Flujo Tesorería"/>
      <sheetName val="P_D ingresos"/>
    </sheetNames>
    <sheetDataSet>
      <sheetData sheetId="0" refreshError="1"/>
      <sheetData sheetId="1" refreshError="1">
        <row r="2">
          <cell r="D2" t="str">
            <v>INGRESOS PROGRAMADOS DE RECAUDO PARA LA TESORERIA</v>
          </cell>
        </row>
        <row r="3">
          <cell r="D3" t="str">
            <v>PESOS MAS DOLARES</v>
          </cell>
        </row>
        <row r="4">
          <cell r="D4" t="str">
            <v>1997</v>
          </cell>
        </row>
        <row r="5">
          <cell r="D5" t="str">
            <v>Miles de millones de pesos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10">
          <cell r="D10" t="str">
            <v>INGRESOS DE TESORERIA</v>
          </cell>
          <cell r="H10">
            <v>1140.71421463775</v>
          </cell>
          <cell r="I10">
            <v>2651.9847937195022</v>
          </cell>
          <cell r="J10">
            <v>1471.5354278392447</v>
          </cell>
          <cell r="K10">
            <v>2179.6081448299437</v>
          </cell>
          <cell r="L10">
            <v>1722.8942551986092</v>
          </cell>
          <cell r="M10">
            <v>1729.869501630498</v>
          </cell>
          <cell r="N10">
            <v>2106.3267525148112</v>
          </cell>
          <cell r="O10">
            <v>2025.1217938814996</v>
          </cell>
          <cell r="P10">
            <v>2249.0322651158435</v>
          </cell>
          <cell r="Q10">
            <v>1516.7031570160511</v>
          </cell>
          <cell r="R10">
            <v>1087.8304174938371</v>
          </cell>
          <cell r="S10">
            <v>1825.5303261381632</v>
          </cell>
          <cell r="T10">
            <v>21707.151050015753</v>
          </cell>
        </row>
        <row r="11">
          <cell r="D11" t="str">
            <v>1.</v>
          </cell>
          <cell r="E11" t="str">
            <v>INGRESOS CORRIENTES</v>
          </cell>
          <cell r="H11">
            <v>701.07716910883323</v>
          </cell>
          <cell r="I11">
            <v>1406.6193999999998</v>
          </cell>
          <cell r="J11">
            <v>826.18571257264614</v>
          </cell>
          <cell r="K11">
            <v>1158.766599881033</v>
          </cell>
          <cell r="L11">
            <v>976.37469552680034</v>
          </cell>
          <cell r="M11">
            <v>1206.3580765977517</v>
          </cell>
          <cell r="N11">
            <v>1027.8358138803353</v>
          </cell>
          <cell r="O11">
            <v>1277.204922608692</v>
          </cell>
          <cell r="P11">
            <v>898.2148985554644</v>
          </cell>
          <cell r="Q11">
            <v>1272.599177865987</v>
          </cell>
          <cell r="R11">
            <v>823.23277349802368</v>
          </cell>
          <cell r="S11">
            <v>1316.082587592038</v>
          </cell>
          <cell r="T11">
            <v>12890.551827687605</v>
          </cell>
        </row>
        <row r="12">
          <cell r="E12" t="str">
            <v>1.1.</v>
          </cell>
          <cell r="F12" t="str">
            <v>TRIBUTARIOS NETOS</v>
          </cell>
          <cell r="H12">
            <v>671.87829999999997</v>
          </cell>
          <cell r="I12">
            <v>1377.8193999999999</v>
          </cell>
          <cell r="J12">
            <v>794.88571257264618</v>
          </cell>
          <cell r="K12">
            <v>1131.6356558932416</v>
          </cell>
          <cell r="L12">
            <v>945.92995185581094</v>
          </cell>
          <cell r="M12">
            <v>1178.2635413740968</v>
          </cell>
          <cell r="N12">
            <v>994.8713388384574</v>
          </cell>
          <cell r="O12">
            <v>1243.2382258038617</v>
          </cell>
          <cell r="P12">
            <v>861.34619358887539</v>
          </cell>
          <cell r="Q12">
            <v>1227.9154123284868</v>
          </cell>
          <cell r="R12">
            <v>777.51844656240587</v>
          </cell>
          <cell r="S12">
            <v>1263.7437255066948</v>
          </cell>
          <cell r="T12">
            <v>12469.045904324577</v>
          </cell>
        </row>
        <row r="13">
          <cell r="F13" t="str">
            <v>Impuesto sobre la Renta Neto</v>
          </cell>
          <cell r="H13">
            <v>300.03099999999995</v>
          </cell>
          <cell r="I13">
            <v>412.96669999999995</v>
          </cell>
          <cell r="J13">
            <v>422.38810000000001</v>
          </cell>
          <cell r="K13">
            <v>270.87149999999997</v>
          </cell>
          <cell r="L13">
            <v>532.38040000000001</v>
          </cell>
          <cell r="M13">
            <v>355.23997216044501</v>
          </cell>
          <cell r="N13">
            <v>558.91641758847641</v>
          </cell>
          <cell r="O13">
            <v>371.8090108792548</v>
          </cell>
          <cell r="P13">
            <v>440.37570174627211</v>
          </cell>
          <cell r="Q13">
            <v>279.42668778052632</v>
          </cell>
          <cell r="R13">
            <v>351.98717283484154</v>
          </cell>
          <cell r="S13">
            <v>304.67413701018359</v>
          </cell>
          <cell r="T13">
            <v>4601.0667999999996</v>
          </cell>
        </row>
        <row r="14">
          <cell r="F14" t="str">
            <v>Impuesto sobre las ventas Interno Neto</v>
          </cell>
          <cell r="H14">
            <v>72.3048</v>
          </cell>
          <cell r="I14">
            <v>659.58270000000005</v>
          </cell>
          <cell r="J14">
            <v>82.931100000000001</v>
          </cell>
          <cell r="K14">
            <v>541.2278</v>
          </cell>
          <cell r="L14">
            <v>82.533199999999994</v>
          </cell>
          <cell r="M14">
            <v>518.56355474227507</v>
          </cell>
          <cell r="N14">
            <v>116.99062830861816</v>
          </cell>
          <cell r="O14">
            <v>557.47218471947701</v>
          </cell>
          <cell r="P14">
            <v>104.88887038582527</v>
          </cell>
          <cell r="Q14">
            <v>628.72312106976005</v>
          </cell>
          <cell r="R14">
            <v>109.46175963320539</v>
          </cell>
          <cell r="S14">
            <v>630.82109977233199</v>
          </cell>
          <cell r="T14">
            <v>4105.5008186314926</v>
          </cell>
        </row>
        <row r="15">
          <cell r="F15" t="str">
            <v>-</v>
          </cell>
          <cell r="G15" t="str">
            <v>Devoluciones Impuestos Internos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F16" t="str">
            <v>Impuestos sobre aduanas y recargos Neto</v>
          </cell>
          <cell r="H16">
            <v>79.530992176990523</v>
          </cell>
          <cell r="I16">
            <v>79.5</v>
          </cell>
          <cell r="J16">
            <v>79.5</v>
          </cell>
          <cell r="K16">
            <v>86.8</v>
          </cell>
          <cell r="L16">
            <v>90.4</v>
          </cell>
          <cell r="M16">
            <v>83.529000000000011</v>
          </cell>
          <cell r="N16">
            <v>97.771530721467357</v>
          </cell>
          <cell r="O16">
            <v>97.880493855706547</v>
          </cell>
          <cell r="P16">
            <v>97.880493855706547</v>
          </cell>
          <cell r="Q16">
            <v>97.880493855706547</v>
          </cell>
          <cell r="R16">
            <v>97.880493855706547</v>
          </cell>
          <cell r="S16">
            <v>97.880493855706547</v>
          </cell>
          <cell r="T16">
            <v>1086.4339921769904</v>
          </cell>
        </row>
        <row r="17">
          <cell r="F17" t="str">
            <v>Impuesto sobre las ventas Externo Neto</v>
          </cell>
          <cell r="H17">
            <v>140.46900782300949</v>
          </cell>
          <cell r="I17">
            <v>140.5</v>
          </cell>
          <cell r="J17">
            <v>140.5</v>
          </cell>
          <cell r="K17">
            <v>153.19999999999999</v>
          </cell>
          <cell r="L17">
            <v>159.6</v>
          </cell>
          <cell r="M17">
            <v>143.29999999999998</v>
          </cell>
          <cell r="N17">
            <v>154.63297367285278</v>
          </cell>
          <cell r="O17">
            <v>154.83340526542943</v>
          </cell>
          <cell r="P17">
            <v>154.83340526542943</v>
          </cell>
          <cell r="Q17">
            <v>154.83340526542943</v>
          </cell>
          <cell r="R17">
            <v>154.83340526542943</v>
          </cell>
          <cell r="S17">
            <v>154.83340526542943</v>
          </cell>
          <cell r="T17">
            <v>1806.3690078230097</v>
          </cell>
        </row>
        <row r="18">
          <cell r="F18" t="str">
            <v>-</v>
          </cell>
          <cell r="G18" t="str">
            <v>Devoluciones Impuestos Externos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F19" t="str">
            <v>Impuesto Global a la Gasolina y al ACPM</v>
          </cell>
          <cell r="H19">
            <v>60.442500000000003</v>
          </cell>
          <cell r="I19">
            <v>60.4</v>
          </cell>
          <cell r="J19">
            <v>60.4</v>
          </cell>
          <cell r="K19">
            <v>67.674722222222201</v>
          </cell>
          <cell r="L19">
            <v>68.014937910197958</v>
          </cell>
          <cell r="M19">
            <v>67.510089276573055</v>
          </cell>
          <cell r="N19">
            <v>46.237960557278967</v>
          </cell>
          <cell r="O19">
            <v>47.531574289860103</v>
          </cell>
          <cell r="P19">
            <v>46.214292171755893</v>
          </cell>
          <cell r="Q19">
            <v>48.610620419118682</v>
          </cell>
          <cell r="R19">
            <v>48.577251796072105</v>
          </cell>
          <cell r="S19">
            <v>58.797776860727197</v>
          </cell>
          <cell r="T19">
            <v>680.41172550380611</v>
          </cell>
        </row>
        <row r="20">
          <cell r="F20" t="str">
            <v>Impuesto 5% Pasajes Internacionales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F21" t="str">
            <v>Timbre Nacional</v>
          </cell>
          <cell r="H21">
            <v>18.100000000000001</v>
          </cell>
          <cell r="I21">
            <v>23.2</v>
          </cell>
          <cell r="J21">
            <v>7.9965125726461519</v>
          </cell>
          <cell r="K21">
            <v>10.191633671019607</v>
          </cell>
          <cell r="L21">
            <v>10.740413945612969</v>
          </cell>
          <cell r="M21">
            <v>9.0509251948038436</v>
          </cell>
          <cell r="N21">
            <v>15.751827989763688</v>
          </cell>
          <cell r="O21">
            <v>12.641556794133745</v>
          </cell>
          <cell r="P21">
            <v>16.253430163886243</v>
          </cell>
          <cell r="Q21">
            <v>17.959083937945771</v>
          </cell>
          <cell r="R21">
            <v>14.390363177150888</v>
          </cell>
          <cell r="S21">
            <v>14.848812742315825</v>
          </cell>
          <cell r="T21">
            <v>171.12456018927872</v>
          </cell>
        </row>
        <row r="22">
          <cell r="F22" t="str">
            <v>Timbre Nacional Salidas al Exterior</v>
          </cell>
          <cell r="H22">
            <v>1</v>
          </cell>
          <cell r="I22">
            <v>0.97</v>
          </cell>
          <cell r="J22">
            <v>0.97</v>
          </cell>
          <cell r="K22">
            <v>0.97</v>
          </cell>
          <cell r="L22">
            <v>1.2610000000000001</v>
          </cell>
          <cell r="M22">
            <v>0.97</v>
          </cell>
          <cell r="N22">
            <v>0.97</v>
          </cell>
          <cell r="O22">
            <v>0.97</v>
          </cell>
          <cell r="P22">
            <v>0.8</v>
          </cell>
          <cell r="Q22">
            <v>0.28199999999999997</v>
          </cell>
          <cell r="R22">
            <v>0.188</v>
          </cell>
          <cell r="S22">
            <v>0.188</v>
          </cell>
          <cell r="T22">
            <v>9.5390000000000015</v>
          </cell>
        </row>
        <row r="23">
          <cell r="F23" t="str">
            <v>Timbre de Consulados</v>
          </cell>
          <cell r="H23">
            <v>0</v>
          </cell>
          <cell r="I23">
            <v>0.7</v>
          </cell>
          <cell r="J23">
            <v>0.2</v>
          </cell>
          <cell r="K23">
            <v>0.5</v>
          </cell>
          <cell r="L23">
            <v>0.7</v>
          </cell>
          <cell r="M23">
            <v>0</v>
          </cell>
          <cell r="N23">
            <v>3.5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1.5</v>
          </cell>
          <cell r="T23">
            <v>7.1</v>
          </cell>
        </row>
        <row r="24">
          <cell r="F24" t="str">
            <v>Impuesto al Oro y Platino</v>
          </cell>
          <cell r="H24">
            <v>0</v>
          </cell>
          <cell r="I24">
            <v>0</v>
          </cell>
          <cell r="J24">
            <v>0</v>
          </cell>
          <cell r="K24">
            <v>0.2</v>
          </cell>
          <cell r="L24">
            <v>0.3</v>
          </cell>
          <cell r="M24">
            <v>9.9999999999999978E-2</v>
          </cell>
          <cell r="N24">
            <v>0.1</v>
          </cell>
          <cell r="O24">
            <v>0.1</v>
          </cell>
          <cell r="P24">
            <v>0.1</v>
          </cell>
          <cell r="Q24">
            <v>0.2</v>
          </cell>
          <cell r="R24">
            <v>0.2</v>
          </cell>
          <cell r="S24">
            <v>0.2</v>
          </cell>
          <cell r="T24">
            <v>1.4999999999999998</v>
          </cell>
        </row>
        <row r="25">
          <cell r="F25" t="str">
            <v>Impuesto al Endeudamiento Externo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7">
          <cell r="E27" t="str">
            <v>1.2.</v>
          </cell>
          <cell r="F27" t="str">
            <v>NO TRIBUTARIOS</v>
          </cell>
          <cell r="H27">
            <v>29.198869108833222</v>
          </cell>
          <cell r="I27">
            <v>28.8</v>
          </cell>
          <cell r="J27">
            <v>31.3</v>
          </cell>
          <cell r="K27">
            <v>27.130943987791408</v>
          </cell>
          <cell r="L27">
            <v>30.444743670989389</v>
          </cell>
          <cell r="M27">
            <v>28.094535223654923</v>
          </cell>
          <cell r="N27">
            <v>32.964475041877975</v>
          </cell>
          <cell r="O27">
            <v>33.966696804830221</v>
          </cell>
          <cell r="P27">
            <v>36.868704966588957</v>
          </cell>
          <cell r="Q27">
            <v>44.683765537500214</v>
          </cell>
          <cell r="R27">
            <v>45.714326935617784</v>
          </cell>
          <cell r="S27">
            <v>52.338862085343102</v>
          </cell>
          <cell r="T27">
            <v>421.50592336302719</v>
          </cell>
        </row>
        <row r="28">
          <cell r="F28" t="str">
            <v>Cuota de Valorización Obras Nacionales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F29" t="str">
            <v>Tasas, Multas y contribuciones NEP</v>
          </cell>
          <cell r="H29">
            <v>2.971571263926239</v>
          </cell>
          <cell r="I29">
            <v>3.1</v>
          </cell>
          <cell r="J29">
            <v>2.6</v>
          </cell>
          <cell r="K29">
            <v>0.83203995389934704</v>
          </cell>
          <cell r="L29">
            <v>0.83235920128808694</v>
          </cell>
          <cell r="M29">
            <v>0.62458576923480202</v>
          </cell>
          <cell r="N29">
            <v>0.76403102564640202</v>
          </cell>
          <cell r="O29">
            <v>0.27889051282320099</v>
          </cell>
          <cell r="P29">
            <v>0.97611679488120406</v>
          </cell>
          <cell r="Q29">
            <v>4.7294671795248178</v>
          </cell>
          <cell r="R29">
            <v>2.372842346168766</v>
          </cell>
          <cell r="S29">
            <v>3.2095138846383717</v>
          </cell>
          <cell r="T29">
            <v>23.291417932031241</v>
          </cell>
        </row>
        <row r="30">
          <cell r="F30" t="str">
            <v>Contribución Hidrocarburos</v>
          </cell>
          <cell r="H30">
            <v>22</v>
          </cell>
          <cell r="I30">
            <v>22</v>
          </cell>
          <cell r="J30">
            <v>22</v>
          </cell>
          <cell r="K30">
            <v>23</v>
          </cell>
          <cell r="L30">
            <v>26.92924657871426</v>
          </cell>
          <cell r="M30">
            <v>26.163933174329078</v>
          </cell>
          <cell r="N30">
            <v>28.791741525193945</v>
          </cell>
          <cell r="O30">
            <v>31.365999571845165</v>
          </cell>
          <cell r="P30">
            <v>35.89258817170775</v>
          </cell>
          <cell r="Q30">
            <v>37.614982077884349</v>
          </cell>
          <cell r="R30">
            <v>39.681940737265919</v>
          </cell>
          <cell r="S30">
            <v>42.410028342390405</v>
          </cell>
          <cell r="T30">
            <v>357.85046017933087</v>
          </cell>
        </row>
        <row r="31">
          <cell r="F31" t="str">
            <v>5% Contratos Obras Públicas Ley104/93</v>
          </cell>
          <cell r="H31">
            <v>4.2272978449069809</v>
          </cell>
          <cell r="I31">
            <v>3.7</v>
          </cell>
          <cell r="J31">
            <v>1.7</v>
          </cell>
          <cell r="K31">
            <v>2.2989040338920601</v>
          </cell>
          <cell r="L31">
            <v>2.6831378909870427</v>
          </cell>
          <cell r="M31">
            <v>1.3060162800910444</v>
          </cell>
          <cell r="N31">
            <v>3.4087024910376238</v>
          </cell>
          <cell r="O31">
            <v>2.3218067201618524</v>
          </cell>
          <cell r="P31">
            <v>0</v>
          </cell>
          <cell r="Q31">
            <v>2.3393162800910448</v>
          </cell>
          <cell r="R31">
            <v>3.6595438521831016</v>
          </cell>
          <cell r="S31">
            <v>6.7193198583143285</v>
          </cell>
          <cell r="T31">
            <v>34.364045251665075</v>
          </cell>
        </row>
        <row r="32">
          <cell r="F32" t="str">
            <v>Telefonía Celular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F33" t="str">
            <v>Concesiones</v>
          </cell>
          <cell r="H33">
            <v>0</v>
          </cell>
          <cell r="I33">
            <v>0</v>
          </cell>
          <cell r="J33">
            <v>5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6</v>
          </cell>
        </row>
        <row r="34">
          <cell r="F34" t="str">
            <v>-</v>
          </cell>
          <cell r="G34" t="str">
            <v>Larga Distancia Nacional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F35" t="str">
            <v>-</v>
          </cell>
          <cell r="G35" t="str">
            <v>Larga Distancia Internacional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F36" t="str">
            <v>-</v>
          </cell>
          <cell r="G36" t="str">
            <v>Sociedades Portuarias</v>
          </cell>
          <cell r="H36">
            <v>0</v>
          </cell>
          <cell r="I36">
            <v>0</v>
          </cell>
          <cell r="J36">
            <v>5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6</v>
          </cell>
        </row>
        <row r="37">
          <cell r="F37" t="str">
            <v>-</v>
          </cell>
          <cell r="G37" t="str">
            <v>Otras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F38" t="str">
            <v>Contraprestación Icel-Corelca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F39" t="str">
            <v>Otros No Tributarios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1">
          <cell r="D41" t="str">
            <v>2.</v>
          </cell>
          <cell r="E41" t="str">
            <v>RECURSOS DE CAPITAL</v>
          </cell>
          <cell r="H41">
            <v>411.99226213767429</v>
          </cell>
          <cell r="I41">
            <v>1209.4085167199025</v>
          </cell>
          <cell r="J41">
            <v>612.63593395478995</v>
          </cell>
          <cell r="K41">
            <v>996.17730737216425</v>
          </cell>
          <cell r="L41">
            <v>712.91603366398579</v>
          </cell>
          <cell r="M41">
            <v>475.56815691244606</v>
          </cell>
          <cell r="N41">
            <v>1048.3826656734291</v>
          </cell>
          <cell r="O41">
            <v>714.5674845747003</v>
          </cell>
          <cell r="P41">
            <v>1320.4815308572013</v>
          </cell>
          <cell r="Q41">
            <v>207.76809372562374</v>
          </cell>
          <cell r="R41">
            <v>222.94976650111329</v>
          </cell>
          <cell r="S41">
            <v>447.69624485758766</v>
          </cell>
          <cell r="T41">
            <v>8380.5439969506187</v>
          </cell>
        </row>
        <row r="42">
          <cell r="E42" t="str">
            <v>2.1</v>
          </cell>
          <cell r="F42" t="str">
            <v>CREDITO EXTERNO</v>
          </cell>
          <cell r="H42">
            <v>31.615580854135906</v>
          </cell>
          <cell r="I42">
            <v>804.21490643300001</v>
          </cell>
          <cell r="J42">
            <v>62.173021754999994</v>
          </cell>
          <cell r="K42">
            <v>448.70730131700003</v>
          </cell>
          <cell r="L42">
            <v>21.168789650642193</v>
          </cell>
          <cell r="M42">
            <v>17.307276384997571</v>
          </cell>
          <cell r="N42">
            <v>43.08056111621061</v>
          </cell>
          <cell r="O42">
            <v>25.187102494115827</v>
          </cell>
          <cell r="P42">
            <v>413.48173885674629</v>
          </cell>
          <cell r="Q42">
            <v>21.436725135664975</v>
          </cell>
          <cell r="R42">
            <v>38.809750203640519</v>
          </cell>
          <cell r="S42">
            <v>61.866621600922549</v>
          </cell>
          <cell r="T42">
            <v>1989.0493758020766</v>
          </cell>
        </row>
        <row r="43">
          <cell r="F43" t="str">
            <v>Banca Multilateral</v>
          </cell>
          <cell r="H43">
            <v>31.615580854135906</v>
          </cell>
          <cell r="I43">
            <v>32.613038932999999</v>
          </cell>
          <cell r="J43">
            <v>62.173021754999994</v>
          </cell>
          <cell r="K43">
            <v>27.088977317000001</v>
          </cell>
          <cell r="L43">
            <v>21.168789650642193</v>
          </cell>
          <cell r="M43">
            <v>17.307276384997571</v>
          </cell>
          <cell r="N43">
            <v>43.08056111621061</v>
          </cell>
          <cell r="O43">
            <v>25.187102494115827</v>
          </cell>
          <cell r="P43">
            <v>55.992423656746311</v>
          </cell>
          <cell r="Q43">
            <v>21.436725135664975</v>
          </cell>
          <cell r="R43">
            <v>38.809750203640519</v>
          </cell>
          <cell r="S43">
            <v>61.866621600922549</v>
          </cell>
          <cell r="T43">
            <v>438.33986910207648</v>
          </cell>
        </row>
        <row r="44">
          <cell r="F44" t="str">
            <v>Banca Comercial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F45" t="str">
            <v>Bonos Resol. 4308/94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F46" t="str">
            <v>Bonos Externos</v>
          </cell>
          <cell r="H46">
            <v>0</v>
          </cell>
          <cell r="I46">
            <v>771.60186750000003</v>
          </cell>
          <cell r="J46">
            <v>0</v>
          </cell>
          <cell r="K46">
            <v>421.61832400000003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357.48931519999996</v>
          </cell>
          <cell r="Q46">
            <v>0</v>
          </cell>
          <cell r="R46">
            <v>0</v>
          </cell>
          <cell r="S46">
            <v>0</v>
          </cell>
          <cell r="T46">
            <v>1550.7095067</v>
          </cell>
        </row>
        <row r="48">
          <cell r="E48" t="str">
            <v>2.2</v>
          </cell>
          <cell r="F48" t="str">
            <v>CREDITO INTERNO</v>
          </cell>
          <cell r="H48">
            <v>366.71800000000002</v>
          </cell>
          <cell r="I48">
            <v>230.15110914380179</v>
          </cell>
          <cell r="J48">
            <v>377.76291219978998</v>
          </cell>
          <cell r="K48">
            <v>517.47121621495808</v>
          </cell>
          <cell r="L48">
            <v>670.7728257158501</v>
          </cell>
          <cell r="M48">
            <v>287.71872338100593</v>
          </cell>
          <cell r="N48">
            <v>820.70593967956142</v>
          </cell>
          <cell r="O48">
            <v>529.4886352406653</v>
          </cell>
          <cell r="P48">
            <v>717.46654953300788</v>
          </cell>
          <cell r="Q48">
            <v>157.02632428525027</v>
          </cell>
          <cell r="R48">
            <v>137.3196338237216</v>
          </cell>
          <cell r="S48">
            <v>202.79999999999998</v>
          </cell>
          <cell r="T48">
            <v>5015.4018692176123</v>
          </cell>
          <cell r="U48">
            <v>0</v>
          </cell>
        </row>
        <row r="49">
          <cell r="F49" t="str">
            <v>TES Convenidos</v>
          </cell>
          <cell r="H49">
            <v>116.718</v>
          </cell>
          <cell r="I49">
            <v>76.635999999999996</v>
          </cell>
          <cell r="J49">
            <v>129.99199999999999</v>
          </cell>
          <cell r="K49">
            <v>266.02800000000002</v>
          </cell>
          <cell r="L49">
            <v>151.977</v>
          </cell>
          <cell r="M49">
            <v>62.365000000000002</v>
          </cell>
          <cell r="N49">
            <v>162.059</v>
          </cell>
          <cell r="O49">
            <v>155.102</v>
          </cell>
          <cell r="P49">
            <v>370.83500000000004</v>
          </cell>
          <cell r="Q49">
            <v>32.6</v>
          </cell>
          <cell r="R49">
            <v>32.6</v>
          </cell>
          <cell r="S49">
            <v>202.79999999999998</v>
          </cell>
          <cell r="T49">
            <v>1759.7119999999998</v>
          </cell>
        </row>
        <row r="50">
          <cell r="F50" t="str">
            <v>-</v>
          </cell>
          <cell r="G50" t="str">
            <v>ISS</v>
          </cell>
          <cell r="H50">
            <v>66.718000000000004</v>
          </cell>
          <cell r="I50">
            <v>76.635999999999996</v>
          </cell>
          <cell r="J50">
            <v>107.092</v>
          </cell>
          <cell r="K50">
            <v>265.02800000000002</v>
          </cell>
          <cell r="L50">
            <v>97.777000000000001</v>
          </cell>
          <cell r="M50">
            <v>40.265000000000001</v>
          </cell>
          <cell r="N50">
            <v>92.058999999999997</v>
          </cell>
          <cell r="O50">
            <v>85.102000000000004</v>
          </cell>
          <cell r="P50">
            <v>296.23500000000001</v>
          </cell>
          <cell r="Q50">
            <v>0</v>
          </cell>
          <cell r="R50">
            <v>0</v>
          </cell>
          <cell r="S50">
            <v>0</v>
          </cell>
          <cell r="T50">
            <v>1126.9119999999998</v>
          </cell>
        </row>
        <row r="51">
          <cell r="F51" t="str">
            <v>-</v>
          </cell>
          <cell r="G51" t="str">
            <v>Telecom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F52" t="str">
            <v>-</v>
          </cell>
          <cell r="G52" t="str">
            <v>Ecopetrol</v>
          </cell>
          <cell r="H52">
            <v>50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50</v>
          </cell>
        </row>
        <row r="53">
          <cell r="F53" t="str">
            <v>-</v>
          </cell>
          <cell r="G53" t="str">
            <v>Otros</v>
          </cell>
          <cell r="H53">
            <v>0</v>
          </cell>
          <cell r="I53">
            <v>0</v>
          </cell>
          <cell r="J53">
            <v>22.9</v>
          </cell>
          <cell r="K53">
            <v>1</v>
          </cell>
          <cell r="L53">
            <v>54.2</v>
          </cell>
          <cell r="M53">
            <v>22.1</v>
          </cell>
          <cell r="N53">
            <v>70</v>
          </cell>
          <cell r="O53">
            <v>70</v>
          </cell>
          <cell r="P53">
            <v>74.599999999999994</v>
          </cell>
          <cell r="Q53">
            <v>32.6</v>
          </cell>
          <cell r="R53">
            <v>32.6</v>
          </cell>
          <cell r="S53">
            <v>202.79999999999998</v>
          </cell>
          <cell r="T53">
            <v>582.79999999999995</v>
          </cell>
        </row>
        <row r="54">
          <cell r="F54" t="str">
            <v>TES Subastas</v>
          </cell>
          <cell r="H54">
            <v>100</v>
          </cell>
          <cell r="I54">
            <v>91.8</v>
          </cell>
          <cell r="J54">
            <v>91.8</v>
          </cell>
          <cell r="K54">
            <v>91.8</v>
          </cell>
          <cell r="L54">
            <v>160.82836400000002</v>
          </cell>
          <cell r="M54">
            <v>145.68512794082542</v>
          </cell>
          <cell r="N54">
            <v>177.58576494394242</v>
          </cell>
          <cell r="O54">
            <v>120.00641697117565</v>
          </cell>
          <cell r="P54">
            <v>115.87254878652655</v>
          </cell>
          <cell r="Q54">
            <v>124.42632428525027</v>
          </cell>
          <cell r="R54">
            <v>4.719633823721594</v>
          </cell>
          <cell r="S54">
            <v>0</v>
          </cell>
          <cell r="T54">
            <v>1224.5241807514419</v>
          </cell>
        </row>
        <row r="55">
          <cell r="F55" t="str">
            <v>TES Inversión Forzosa</v>
          </cell>
          <cell r="H55">
            <v>150</v>
          </cell>
          <cell r="I55">
            <v>61.715109143801804</v>
          </cell>
          <cell r="J55">
            <v>155.97091219979001</v>
          </cell>
          <cell r="K55">
            <v>159.64321621495799</v>
          </cell>
          <cell r="L55">
            <v>195.95822258717899</v>
          </cell>
          <cell r="M55">
            <v>79.668595440180496</v>
          </cell>
          <cell r="N55">
            <v>360.06117473561909</v>
          </cell>
          <cell r="O55">
            <v>204.3802182694896</v>
          </cell>
          <cell r="P55">
            <v>130.75900074648132</v>
          </cell>
          <cell r="Q55">
            <v>0</v>
          </cell>
          <cell r="R55">
            <v>0</v>
          </cell>
          <cell r="S55">
            <v>0</v>
          </cell>
          <cell r="T55">
            <v>1498.1564493374995</v>
          </cell>
        </row>
        <row r="56">
          <cell r="F56" t="str">
            <v>Bonos de Seguridad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62.009239128671091</v>
          </cell>
          <cell r="M56">
            <v>0</v>
          </cell>
          <cell r="N56">
            <v>121</v>
          </cell>
          <cell r="O56">
            <v>50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233.00923912867108</v>
          </cell>
        </row>
        <row r="57">
          <cell r="F57" t="str">
            <v>TES de corto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100</v>
          </cell>
          <cell r="M57">
            <v>0</v>
          </cell>
          <cell r="N57">
            <v>0</v>
          </cell>
          <cell r="O57">
            <v>0</v>
          </cell>
          <cell r="P57">
            <v>100</v>
          </cell>
          <cell r="Q57">
            <v>0</v>
          </cell>
          <cell r="R57">
            <v>100</v>
          </cell>
          <cell r="S57">
            <v>0</v>
          </cell>
          <cell r="T57">
            <v>300</v>
          </cell>
        </row>
        <row r="59">
          <cell r="E59" t="str">
            <v>2.3.</v>
          </cell>
          <cell r="F59" t="str">
            <v>OTROS RECURSOS DE CAPITAL</v>
          </cell>
          <cell r="H59">
            <v>13.658681283538403</v>
          </cell>
          <cell r="I59">
            <v>175.04250114310079</v>
          </cell>
          <cell r="J59">
            <v>172.7</v>
          </cell>
          <cell r="K59">
            <v>29.998789840206186</v>
          </cell>
          <cell r="L59">
            <v>20.974418297493415</v>
          </cell>
          <cell r="M59">
            <v>170.54215714644255</v>
          </cell>
          <cell r="N59">
            <v>184.59616487765717</v>
          </cell>
          <cell r="O59">
            <v>159.89174683991916</v>
          </cell>
          <cell r="P59">
            <v>189.53324246744697</v>
          </cell>
          <cell r="Q59">
            <v>29.305044304708506</v>
          </cell>
          <cell r="R59">
            <v>46.820382473751181</v>
          </cell>
          <cell r="S59">
            <v>183.02962325666513</v>
          </cell>
          <cell r="T59">
            <v>1376.0927519309294</v>
          </cell>
        </row>
        <row r="60">
          <cell r="F60" t="str">
            <v>Recuperación de Cartera SPNF</v>
          </cell>
          <cell r="H60">
            <v>1.5389999999999999</v>
          </cell>
          <cell r="I60">
            <v>2.1778</v>
          </cell>
          <cell r="J60">
            <v>20.100000000000001</v>
          </cell>
          <cell r="K60">
            <v>0.223</v>
          </cell>
          <cell r="L60">
            <v>3.2370000000000001</v>
          </cell>
          <cell r="M60">
            <v>25.085000000000001</v>
          </cell>
          <cell r="N60">
            <v>1.096689375721686</v>
          </cell>
          <cell r="O60">
            <v>1.4323977912433654</v>
          </cell>
          <cell r="P60">
            <v>12.204177175122091</v>
          </cell>
          <cell r="Q60">
            <v>1.6509677743996103</v>
          </cell>
          <cell r="R60">
            <v>1.397563418328972</v>
          </cell>
          <cell r="S60">
            <v>21.756404465184275</v>
          </cell>
          <cell r="T60">
            <v>91.899999999999991</v>
          </cell>
        </row>
        <row r="61">
          <cell r="F61" t="str">
            <v>Recuperación de Cartera SPF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8.1000000000000014</v>
          </cell>
          <cell r="T61">
            <v>8.1000000000000014</v>
          </cell>
        </row>
        <row r="62">
          <cell r="F62" t="str">
            <v>Rendimientos Financieros Portafolio</v>
          </cell>
          <cell r="H62">
            <v>0</v>
          </cell>
          <cell r="I62">
            <v>2</v>
          </cell>
          <cell r="J62">
            <v>3</v>
          </cell>
          <cell r="K62">
            <v>7</v>
          </cell>
          <cell r="L62">
            <v>5.7633723330006204</v>
          </cell>
          <cell r="M62">
            <v>4.519024780865009</v>
          </cell>
          <cell r="N62">
            <v>12.366200009698105</v>
          </cell>
          <cell r="O62">
            <v>11.567340970263652</v>
          </cell>
          <cell r="P62">
            <v>9.033778604086141</v>
          </cell>
          <cell r="Q62">
            <v>8.9142718220435455</v>
          </cell>
          <cell r="R62">
            <v>9.088742890797322</v>
          </cell>
          <cell r="S62">
            <v>10.206095067016435</v>
          </cell>
          <cell r="T62">
            <v>83.458826477770828</v>
          </cell>
        </row>
        <row r="63">
          <cell r="F63" t="str">
            <v>Rendimientos Financieros Entidades</v>
          </cell>
          <cell r="H63">
            <v>2</v>
          </cell>
          <cell r="I63">
            <v>2.0664580924855489</v>
          </cell>
          <cell r="J63">
            <v>2</v>
          </cell>
          <cell r="K63">
            <v>15</v>
          </cell>
          <cell r="L63">
            <v>3.03890895953757</v>
          </cell>
          <cell r="M63">
            <v>4.5676748950433073</v>
          </cell>
          <cell r="N63">
            <v>10.852332334209898</v>
          </cell>
          <cell r="O63">
            <v>1.2297586255885826</v>
          </cell>
          <cell r="P63">
            <v>1.3175985274163389</v>
          </cell>
          <cell r="Q63">
            <v>7.7043802819906304</v>
          </cell>
          <cell r="R63">
            <v>1.3175985274163389</v>
          </cell>
          <cell r="S63">
            <v>15.010656808334909</v>
          </cell>
          <cell r="T63">
            <v>66.105367052023112</v>
          </cell>
        </row>
        <row r="64">
          <cell r="F64" t="str">
            <v>Donaciones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9.25</v>
          </cell>
          <cell r="S64">
            <v>9.25</v>
          </cell>
          <cell r="T64">
            <v>18.5</v>
          </cell>
        </row>
        <row r="65">
          <cell r="F65" t="str">
            <v>Apalancamiento de Betania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F66" t="str">
            <v>Enajenación de Activos</v>
          </cell>
          <cell r="H66">
            <v>0</v>
          </cell>
          <cell r="I66">
            <v>158.43919920000002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158.43919920000002</v>
          </cell>
        </row>
        <row r="67">
          <cell r="F67" t="str">
            <v>-</v>
          </cell>
          <cell r="G67" t="str">
            <v>Banco Popular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F68" t="str">
            <v>-</v>
          </cell>
          <cell r="G68" t="str">
            <v>Betania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F69" t="str">
            <v>-</v>
          </cell>
          <cell r="G69" t="str">
            <v>Termotasajero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F70" t="str">
            <v>-</v>
          </cell>
          <cell r="G70" t="str">
            <v>Termocartagena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F71" t="str">
            <v>-</v>
          </cell>
          <cell r="G71" t="str">
            <v>Chivor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F72" t="str">
            <v>-</v>
          </cell>
          <cell r="G72" t="str">
            <v>Cerromatoso</v>
          </cell>
          <cell r="H72">
            <v>0</v>
          </cell>
          <cell r="I72">
            <v>158.43919920000002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158.43919920000002</v>
          </cell>
        </row>
        <row r="73">
          <cell r="F73" t="str">
            <v>-</v>
          </cell>
          <cell r="G73" t="str">
            <v>Carbocol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F74" t="str">
            <v>-</v>
          </cell>
          <cell r="G74" t="str">
            <v>Epsa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F75" t="str">
            <v>Reintegros</v>
          </cell>
          <cell r="H75">
            <v>10</v>
          </cell>
          <cell r="I75">
            <v>10</v>
          </cell>
          <cell r="J75">
            <v>6.1</v>
          </cell>
          <cell r="K75">
            <v>3.3475823492852701</v>
          </cell>
          <cell r="L75">
            <v>2.7996517268046435</v>
          </cell>
          <cell r="M75">
            <v>14.958101911085247</v>
          </cell>
          <cell r="N75">
            <v>4.0419431580274763</v>
          </cell>
          <cell r="O75">
            <v>22.383449452823548</v>
          </cell>
          <cell r="P75">
            <v>18.579267657032968</v>
          </cell>
          <cell r="Q75">
            <v>3.9626893706151733</v>
          </cell>
          <cell r="R75">
            <v>4.7552272447382089</v>
          </cell>
          <cell r="S75">
            <v>28.219051415193622</v>
          </cell>
          <cell r="T75">
            <v>129.14696428560617</v>
          </cell>
        </row>
        <row r="76">
          <cell r="F76" t="str">
            <v>-</v>
          </cell>
          <cell r="G76" t="str">
            <v>Exigibles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F77" t="str">
            <v>-</v>
          </cell>
          <cell r="G77" t="str">
            <v>No Exigibles</v>
          </cell>
          <cell r="H77">
            <v>10</v>
          </cell>
          <cell r="I77">
            <v>10</v>
          </cell>
          <cell r="J77">
            <v>6.1</v>
          </cell>
          <cell r="K77">
            <v>3.3475823492852701</v>
          </cell>
          <cell r="L77">
            <v>2.7996517268046435</v>
          </cell>
          <cell r="M77">
            <v>14.958101911085247</v>
          </cell>
          <cell r="N77">
            <v>4.0419431580274763</v>
          </cell>
          <cell r="O77">
            <v>22.383449452823548</v>
          </cell>
          <cell r="P77">
            <v>18.579267657032968</v>
          </cell>
          <cell r="Q77">
            <v>3.9626893706151733</v>
          </cell>
          <cell r="R77">
            <v>4.7552272447382089</v>
          </cell>
          <cell r="S77">
            <v>28.219051415193622</v>
          </cell>
          <cell r="T77">
            <v>129.14696428560617</v>
          </cell>
        </row>
        <row r="78">
          <cell r="F78" t="str">
            <v>Recursos No Apropiados</v>
          </cell>
          <cell r="H78">
            <v>0.11968128353840318</v>
          </cell>
          <cell r="I78">
            <v>0.35904385061520949</v>
          </cell>
          <cell r="J78">
            <v>3.3</v>
          </cell>
          <cell r="K78">
            <v>4.4282074909209204</v>
          </cell>
          <cell r="L78">
            <v>6.1354852781505809</v>
          </cell>
          <cell r="M78">
            <v>4.8211555594489761</v>
          </cell>
          <cell r="N78">
            <v>0</v>
          </cell>
          <cell r="O78">
            <v>0</v>
          </cell>
          <cell r="P78">
            <v>4.2484205037894229</v>
          </cell>
          <cell r="Q78">
            <v>0.57273505565954475</v>
          </cell>
          <cell r="R78">
            <v>3.1029503924703397</v>
          </cell>
          <cell r="S78">
            <v>5.1546155009359014</v>
          </cell>
          <cell r="T78">
            <v>32.2422949155293</v>
          </cell>
        </row>
        <row r="79">
          <cell r="F79" t="str">
            <v>Excedentes Financieros</v>
          </cell>
          <cell r="H79">
            <v>0</v>
          </cell>
          <cell r="I79">
            <v>0</v>
          </cell>
          <cell r="J79">
            <v>138.19999999999999</v>
          </cell>
          <cell r="K79">
            <v>0</v>
          </cell>
          <cell r="L79">
            <v>0</v>
          </cell>
          <cell r="M79">
            <v>116.5912</v>
          </cell>
          <cell r="N79">
            <v>156.239</v>
          </cell>
          <cell r="O79">
            <v>123.2788</v>
          </cell>
          <cell r="P79">
            <v>144.15</v>
          </cell>
          <cell r="Q79">
            <v>6.5</v>
          </cell>
          <cell r="R79">
            <v>17.908300000000001</v>
          </cell>
          <cell r="S79">
            <v>56.332799999999999</v>
          </cell>
          <cell r="T79">
            <v>759.20010000000002</v>
          </cell>
        </row>
        <row r="80">
          <cell r="F80" t="str">
            <v>-</v>
          </cell>
          <cell r="G80" t="str">
            <v>Ecopetrol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103.5</v>
          </cell>
          <cell r="O80">
            <v>0</v>
          </cell>
          <cell r="P80">
            <v>103.5</v>
          </cell>
          <cell r="Q80">
            <v>0</v>
          </cell>
          <cell r="R80">
            <v>0</v>
          </cell>
          <cell r="S80">
            <v>0</v>
          </cell>
          <cell r="T80">
            <v>207</v>
          </cell>
        </row>
        <row r="81">
          <cell r="F81" t="str">
            <v>-</v>
          </cell>
          <cell r="G81" t="str">
            <v>Banco de la República</v>
          </cell>
          <cell r="H81">
            <v>0</v>
          </cell>
          <cell r="I81">
            <v>0</v>
          </cell>
          <cell r="J81">
            <v>138.19999999999999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138.19999999999999</v>
          </cell>
        </row>
        <row r="82">
          <cell r="F82" t="str">
            <v>-</v>
          </cell>
          <cell r="G82" t="str">
            <v>Resto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116.5912</v>
          </cell>
          <cell r="N82">
            <v>52.738999999999997</v>
          </cell>
          <cell r="O82">
            <v>123.2788</v>
          </cell>
          <cell r="P82">
            <v>40.650000000000006</v>
          </cell>
          <cell r="Q82">
            <v>6.5</v>
          </cell>
          <cell r="R82">
            <v>17.908300000000001</v>
          </cell>
          <cell r="S82">
            <v>56.332799999999999</v>
          </cell>
          <cell r="T82">
            <v>414.00010000000003</v>
          </cell>
        </row>
        <row r="83">
          <cell r="F83" t="str">
            <v>Otros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29</v>
          </cell>
          <cell r="T83">
            <v>29</v>
          </cell>
        </row>
        <row r="84">
          <cell r="T84">
            <v>436.05522537753154</v>
          </cell>
        </row>
        <row r="85">
          <cell r="D85" t="str">
            <v>3.</v>
          </cell>
          <cell r="E85" t="str">
            <v>FONDOS ESPECIALES</v>
          </cell>
          <cell r="H85">
            <v>21.992685496589797</v>
          </cell>
          <cell r="I85">
            <v>20.542088572355723</v>
          </cell>
          <cell r="J85">
            <v>21.429380914338982</v>
          </cell>
          <cell r="K85">
            <v>21.971906138491516</v>
          </cell>
          <cell r="L85">
            <v>23.918774412177434</v>
          </cell>
          <cell r="M85">
            <v>35.375794960875339</v>
          </cell>
          <cell r="N85">
            <v>23.274859026641934</v>
          </cell>
          <cell r="O85">
            <v>18.548787561453171</v>
          </cell>
          <cell r="P85">
            <v>23.49701213548899</v>
          </cell>
          <cell r="Q85">
            <v>22.702260278133863</v>
          </cell>
          <cell r="R85">
            <v>36.716403708939026</v>
          </cell>
          <cell r="S85">
            <v>45.956902418778562</v>
          </cell>
          <cell r="T85">
            <v>315.92685562426436</v>
          </cell>
        </row>
        <row r="86">
          <cell r="E86" t="str">
            <v>Contribuciones Superintendencias</v>
          </cell>
          <cell r="H86">
            <v>5.2389612080578161</v>
          </cell>
          <cell r="I86">
            <v>3.444755239022391</v>
          </cell>
          <cell r="J86">
            <v>2.5527331725103282</v>
          </cell>
          <cell r="K86">
            <v>2.454262661427554</v>
          </cell>
          <cell r="L86">
            <v>1.5</v>
          </cell>
          <cell r="M86">
            <v>12.590924219910802</v>
          </cell>
          <cell r="N86">
            <v>2.7474472511144099</v>
          </cell>
          <cell r="O86">
            <v>0</v>
          </cell>
          <cell r="P86">
            <v>0.79475185735512599</v>
          </cell>
          <cell r="Q86">
            <v>0</v>
          </cell>
          <cell r="R86">
            <v>15.237286551205267</v>
          </cell>
          <cell r="S86">
            <v>21.82668976738006</v>
          </cell>
          <cell r="T86">
            <v>68.387811927983748</v>
          </cell>
        </row>
        <row r="87">
          <cell r="E87" t="str">
            <v>-</v>
          </cell>
          <cell r="F87" t="str">
            <v>Sociedades</v>
          </cell>
          <cell r="H87">
            <v>0.27555396711937097</v>
          </cell>
          <cell r="I87">
            <v>0.4</v>
          </cell>
          <cell r="J87">
            <v>0.55110793423874205</v>
          </cell>
          <cell r="K87">
            <v>0.41057541100786299</v>
          </cell>
          <cell r="L87">
            <v>0.5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6.0621872766261617</v>
          </cell>
          <cell r="S87">
            <v>7.7621872766261601</v>
          </cell>
          <cell r="T87">
            <v>15.961611865618298</v>
          </cell>
        </row>
        <row r="88">
          <cell r="E88" t="str">
            <v>-</v>
          </cell>
          <cell r="F88" t="str">
            <v>Contraloría</v>
          </cell>
          <cell r="H88">
            <v>2.7203020637898687</v>
          </cell>
          <cell r="I88">
            <v>1.8</v>
          </cell>
          <cell r="J88">
            <v>0.155534709193246</v>
          </cell>
          <cell r="K88">
            <v>0.155534709193246</v>
          </cell>
          <cell r="L88">
            <v>1</v>
          </cell>
          <cell r="M88">
            <v>0.9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0.4</v>
          </cell>
          <cell r="T88">
            <v>7.1313714821763607</v>
          </cell>
        </row>
        <row r="89">
          <cell r="E89" t="str">
            <v>-</v>
          </cell>
          <cell r="F89" t="str">
            <v>Subsidio Familiar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1.6878571428571429</v>
          </cell>
          <cell r="S89">
            <v>2.363</v>
          </cell>
          <cell r="T89">
            <v>4.0508571428571427</v>
          </cell>
        </row>
        <row r="90">
          <cell r="E90" t="str">
            <v>-</v>
          </cell>
          <cell r="F90" t="str">
            <v>Superbancaria</v>
          </cell>
          <cell r="H90">
            <v>0</v>
          </cell>
          <cell r="I90">
            <v>0.34737592867756317</v>
          </cell>
          <cell r="J90">
            <v>0</v>
          </cell>
          <cell r="K90">
            <v>0</v>
          </cell>
          <cell r="L90">
            <v>0</v>
          </cell>
          <cell r="M90">
            <v>11.690924219910801</v>
          </cell>
          <cell r="N90">
            <v>2.7474472511144099</v>
          </cell>
          <cell r="O90">
            <v>0</v>
          </cell>
          <cell r="P90">
            <v>0.79475185735512599</v>
          </cell>
          <cell r="Q90">
            <v>0</v>
          </cell>
          <cell r="R90">
            <v>3.5225007429420496</v>
          </cell>
          <cell r="S90">
            <v>3.0225007429420496</v>
          </cell>
          <cell r="T90">
            <v>22.125500742941998</v>
          </cell>
        </row>
        <row r="91">
          <cell r="E91" t="str">
            <v>-</v>
          </cell>
          <cell r="F91" t="str">
            <v>Industria y Comercio</v>
          </cell>
          <cell r="H91">
            <v>0.39027069438995687</v>
          </cell>
          <cell r="I91">
            <v>0.4</v>
          </cell>
          <cell r="J91">
            <v>0.97567673597489202</v>
          </cell>
          <cell r="K91">
            <v>1.2664284032954101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0.88054138877991395</v>
          </cell>
          <cell r="S91">
            <v>4.9513534719497798</v>
          </cell>
          <cell r="T91">
            <v>8.864270694389953</v>
          </cell>
        </row>
        <row r="92">
          <cell r="E92" t="str">
            <v>-</v>
          </cell>
          <cell r="F92" t="str">
            <v>Nacional de Valores</v>
          </cell>
          <cell r="H92">
            <v>1.4797999999999998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1.3841999999999999</v>
          </cell>
          <cell r="S92">
            <v>1.3841999999999999</v>
          </cell>
          <cell r="T92">
            <v>4.2481999999999998</v>
          </cell>
        </row>
        <row r="93">
          <cell r="E93" t="str">
            <v>-</v>
          </cell>
          <cell r="F93" t="str">
            <v>Salud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E94" t="str">
            <v>-</v>
          </cell>
          <cell r="F94" t="str">
            <v>Puertos</v>
          </cell>
          <cell r="H94">
            <v>0.37303448275862067</v>
          </cell>
          <cell r="I94">
            <v>0.49737931034482757</v>
          </cell>
          <cell r="J94">
            <v>0.87041379310344802</v>
          </cell>
          <cell r="K94">
            <v>0.62172413793103498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1.7</v>
          </cell>
          <cell r="S94">
            <v>1.9434482758620699</v>
          </cell>
          <cell r="T94">
            <v>6.0060000000000011</v>
          </cell>
        </row>
        <row r="95">
          <cell r="E95" t="str">
            <v>-</v>
          </cell>
          <cell r="F95" t="str">
            <v>Servicios Públicos Domiciliarios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E96" t="str">
            <v>Fondo de Defensa Nacional</v>
          </cell>
          <cell r="H96">
            <v>0</v>
          </cell>
          <cell r="I96">
            <v>0</v>
          </cell>
          <cell r="J96">
            <v>2.0767363583403453</v>
          </cell>
          <cell r="K96">
            <v>0</v>
          </cell>
          <cell r="L96">
            <v>2.1445764127127966</v>
          </cell>
          <cell r="M96">
            <v>3.4612272639005761</v>
          </cell>
          <cell r="N96">
            <v>2.0767363583403453</v>
          </cell>
          <cell r="O96">
            <v>0</v>
          </cell>
          <cell r="P96">
            <v>4.1534727166806906</v>
          </cell>
          <cell r="Q96">
            <v>4.1534727166806906</v>
          </cell>
          <cell r="R96">
            <v>3.3227781733445529</v>
          </cell>
          <cell r="S96">
            <v>1.1227781733445497</v>
          </cell>
          <cell r="T96">
            <v>22.511778173344545</v>
          </cell>
        </row>
        <row r="97">
          <cell r="E97" t="str">
            <v>Fondo de Estupefacientes</v>
          </cell>
          <cell r="H97">
            <v>0.1962242885319809</v>
          </cell>
          <cell r="I97">
            <v>0.1</v>
          </cell>
          <cell r="J97">
            <v>0.34241138348830702</v>
          </cell>
          <cell r="K97">
            <v>0.3924485770639618</v>
          </cell>
          <cell r="L97">
            <v>0.29433643279797134</v>
          </cell>
          <cell r="M97">
            <v>0.3924485770639618</v>
          </cell>
          <cell r="N97">
            <v>0.29433643279797134</v>
          </cell>
          <cell r="O97">
            <v>0.3924485770639618</v>
          </cell>
          <cell r="P97">
            <v>0.3924485770639618</v>
          </cell>
          <cell r="Q97">
            <v>0.3924485770639618</v>
          </cell>
          <cell r="R97">
            <v>0</v>
          </cell>
          <cell r="S97">
            <v>0.2</v>
          </cell>
          <cell r="T97">
            <v>3.3895514229360399</v>
          </cell>
        </row>
        <row r="98">
          <cell r="E98" t="str">
            <v>Fondo Rotatorio de Minas y Energía</v>
          </cell>
          <cell r="H98">
            <v>0</v>
          </cell>
          <cell r="I98">
            <v>0.49733333333333329</v>
          </cell>
          <cell r="J98">
            <v>0</v>
          </cell>
          <cell r="K98">
            <v>0</v>
          </cell>
          <cell r="L98">
            <v>0.74866666666666704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0.6</v>
          </cell>
          <cell r="T98">
            <v>1.8460000000000005</v>
          </cell>
        </row>
        <row r="99">
          <cell r="E99" t="str">
            <v>Fondo de Bienestar Social Dian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E100" t="str">
            <v>Financiación Sector Justicia</v>
          </cell>
          <cell r="H100">
            <v>2</v>
          </cell>
          <cell r="I100">
            <v>1.9</v>
          </cell>
          <cell r="J100">
            <v>1.9</v>
          </cell>
          <cell r="K100">
            <v>1.7</v>
          </cell>
          <cell r="L100">
            <v>2.15</v>
          </cell>
          <cell r="M100">
            <v>1.85</v>
          </cell>
          <cell r="N100">
            <v>8.5496599999999994</v>
          </cell>
          <cell r="O100">
            <v>8.5496599999999994</v>
          </cell>
          <cell r="P100">
            <v>8.5496599999999994</v>
          </cell>
          <cell r="Q100">
            <v>8.5496599999999994</v>
          </cell>
          <cell r="R100">
            <v>8.5496599999999994</v>
          </cell>
          <cell r="S100">
            <v>11.44966</v>
          </cell>
          <cell r="T100">
            <v>65.697959999999995</v>
          </cell>
        </row>
        <row r="101">
          <cell r="E101" t="str">
            <v>Contribución para la Descentralización</v>
          </cell>
          <cell r="H101">
            <v>14.557499999999999</v>
          </cell>
          <cell r="I101">
            <v>14.6</v>
          </cell>
          <cell r="J101">
            <v>14.557499999999999</v>
          </cell>
          <cell r="K101">
            <v>17.425194900000001</v>
          </cell>
          <cell r="L101">
            <v>17.0811949</v>
          </cell>
          <cell r="M101">
            <v>17.0811949</v>
          </cell>
          <cell r="N101">
            <v>9.6066789843892106</v>
          </cell>
          <cell r="O101">
            <v>9.6066789843892106</v>
          </cell>
          <cell r="P101">
            <v>9.6066789843892106</v>
          </cell>
          <cell r="Q101">
            <v>9.6066789843892106</v>
          </cell>
          <cell r="R101">
            <v>9.6066789843892106</v>
          </cell>
          <cell r="S101">
            <v>10.757774478053955</v>
          </cell>
          <cell r="T101">
            <v>154.09375410000001</v>
          </cell>
        </row>
        <row r="102">
          <cell r="E102" t="str">
            <v>Comisión Regulación Energía y Gas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E103" t="str">
            <v>Comisión Regulación Agua Potable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E104" t="str">
            <v>Comisión Regulación Telecomunicaciones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E105" t="str">
            <v>Unidad Minero-Energética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E106" t="str">
            <v>Compensación Canales Radioelétricos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E107" t="str">
            <v>Otros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9">
          <cell r="D109" t="str">
            <v>4.</v>
          </cell>
          <cell r="E109" t="str">
            <v>INGRESOS POR DISTRIBUIR</v>
          </cell>
          <cell r="H109">
            <v>5.6520978946527904</v>
          </cell>
          <cell r="I109">
            <v>15.4147884272444</v>
          </cell>
          <cell r="J109">
            <v>11.2844003974697</v>
          </cell>
          <cell r="K109">
            <v>2.6923314382546799</v>
          </cell>
          <cell r="L109">
            <v>9.684751595645599</v>
          </cell>
          <cell r="M109">
            <v>12.567473159424969</v>
          </cell>
          <cell r="N109">
            <v>6.8334139344049625</v>
          </cell>
          <cell r="O109">
            <v>14.800599136654286</v>
          </cell>
          <cell r="P109">
            <v>6.8388235676887454</v>
          </cell>
          <cell r="Q109">
            <v>13.633625146306517</v>
          </cell>
          <cell r="R109">
            <v>4.9314737857612929</v>
          </cell>
          <cell r="S109">
            <v>15.794591269759209</v>
          </cell>
          <cell r="T109">
            <v>120.12836975326715</v>
          </cell>
        </row>
        <row r="111">
          <cell r="C111" t="str">
            <v>confis</v>
          </cell>
          <cell r="H111">
            <v>35845.782996527778</v>
          </cell>
          <cell r="S111" t="str">
            <v>c:\ingres97.xls</v>
          </cell>
        </row>
      </sheetData>
      <sheetData sheetId="2" refreshError="1">
        <row r="2">
          <cell r="D2" t="str">
            <v>INGRESOS PROGRAMADOS DE RECAUDO PARA LA TESORERIA</v>
          </cell>
        </row>
        <row r="3">
          <cell r="D3" t="str">
            <v>DOLARES</v>
          </cell>
        </row>
        <row r="4">
          <cell r="D4" t="str">
            <v>1997</v>
          </cell>
        </row>
        <row r="5">
          <cell r="C5" t="str">
            <v>Millones de dólares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10">
          <cell r="D10" t="str">
            <v>INGRESOS DEL PRESUPUESTO NACIONAL</v>
          </cell>
          <cell r="H10">
            <v>31.112160277748899</v>
          </cell>
          <cell r="I10">
            <v>861.7</v>
          </cell>
          <cell r="J10">
            <v>59.7</v>
          </cell>
          <cell r="K10">
            <v>425.7</v>
          </cell>
          <cell r="L10">
            <v>19.845725351165154</v>
          </cell>
          <cell r="M10">
            <v>16.035810890634625</v>
          </cell>
          <cell r="N10">
            <v>39.454286477204434</v>
          </cell>
          <cell r="O10">
            <v>22.803406540130013</v>
          </cell>
          <cell r="P10">
            <v>378.87059048571757</v>
          </cell>
          <cell r="Q10">
            <v>18.974318360239725</v>
          </cell>
          <cell r="R10">
            <v>33.972196701843529</v>
          </cell>
          <cell r="S10">
            <v>53.563289244788614</v>
          </cell>
          <cell r="T10">
            <v>1952.9817843294727</v>
          </cell>
        </row>
        <row r="11">
          <cell r="D11" t="str">
            <v>1.</v>
          </cell>
          <cell r="E11" t="str">
            <v>INGRESOS CORRIENTES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8.75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 t="str">
            <v>Timbre consulados</v>
          </cell>
          <cell r="T12">
            <v>0</v>
          </cell>
        </row>
        <row r="13">
          <cell r="E13" t="str">
            <v>Otros Ingresos Corrientes</v>
          </cell>
          <cell r="T13">
            <v>0</v>
          </cell>
        </row>
        <row r="14">
          <cell r="E14" t="str">
            <v>Concesiones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8.75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 t="str">
            <v>-</v>
          </cell>
          <cell r="F15" t="str">
            <v>Larga Distancia Nacional</v>
          </cell>
          <cell r="T15">
            <v>0</v>
          </cell>
        </row>
        <row r="16">
          <cell r="E16" t="str">
            <v>-</v>
          </cell>
          <cell r="F16" t="str">
            <v>Larga Distancia Internacional</v>
          </cell>
          <cell r="P16">
            <v>0</v>
          </cell>
          <cell r="T16">
            <v>0</v>
          </cell>
        </row>
        <row r="17">
          <cell r="E17" t="str">
            <v>-</v>
          </cell>
          <cell r="F17" t="str">
            <v>Telefonía Celular</v>
          </cell>
          <cell r="T17">
            <v>0</v>
          </cell>
        </row>
        <row r="18">
          <cell r="E18" t="str">
            <v>-</v>
          </cell>
          <cell r="F18" t="str">
            <v>Sociedades Portuarias</v>
          </cell>
          <cell r="T18">
            <v>0</v>
          </cell>
        </row>
        <row r="19">
          <cell r="M19">
            <v>0.62865230921037496</v>
          </cell>
          <cell r="N19">
            <v>1.116950996070021</v>
          </cell>
          <cell r="O19">
            <v>0.63163366358730622</v>
          </cell>
          <cell r="P19">
            <v>1.4278380019474304</v>
          </cell>
          <cell r="Q19">
            <v>0.52002857915163325</v>
          </cell>
          <cell r="R19">
            <v>0.95716645637821773</v>
          </cell>
          <cell r="S19">
            <v>0.60772999365501634</v>
          </cell>
        </row>
        <row r="20">
          <cell r="D20" t="str">
            <v>2.</v>
          </cell>
          <cell r="E20" t="str">
            <v>RECURSOS DE CAPITAL</v>
          </cell>
          <cell r="H20">
            <v>31.112160277748899</v>
          </cell>
          <cell r="I20">
            <v>861.7</v>
          </cell>
          <cell r="J20">
            <v>59.7</v>
          </cell>
          <cell r="K20">
            <v>425.7</v>
          </cell>
          <cell r="L20">
            <v>19.845725351165154</v>
          </cell>
          <cell r="M20">
            <v>16.035810890634625</v>
          </cell>
          <cell r="N20">
            <v>39.454286477204434</v>
          </cell>
          <cell r="O20">
            <v>22.803406540130013</v>
          </cell>
          <cell r="P20">
            <v>370.12059048571757</v>
          </cell>
          <cell r="Q20">
            <v>18.974318360239725</v>
          </cell>
          <cell r="R20">
            <v>33.972196701843529</v>
          </cell>
          <cell r="S20">
            <v>53.563289244788614</v>
          </cell>
          <cell r="T20">
            <v>1952.9817843294727</v>
          </cell>
        </row>
        <row r="21">
          <cell r="E21" t="str">
            <v>2.1</v>
          </cell>
          <cell r="F21" t="str">
            <v>CREDITO EXTERNO</v>
          </cell>
          <cell r="H21">
            <v>31.112160277748899</v>
          </cell>
          <cell r="I21">
            <v>781.7</v>
          </cell>
          <cell r="J21">
            <v>59.7</v>
          </cell>
          <cell r="K21">
            <v>425.7</v>
          </cell>
          <cell r="L21">
            <v>19.845725351165154</v>
          </cell>
          <cell r="M21">
            <v>16.035810890634625</v>
          </cell>
          <cell r="N21">
            <v>39.454286477204434</v>
          </cell>
          <cell r="O21">
            <v>22.803406540130013</v>
          </cell>
          <cell r="P21">
            <v>370.12059048571757</v>
          </cell>
          <cell r="Q21">
            <v>18.974318360239725</v>
          </cell>
          <cell r="R21">
            <v>33.972196701843529</v>
          </cell>
          <cell r="S21">
            <v>53.563289244788614</v>
          </cell>
          <cell r="T21">
            <v>1872.9817843294727</v>
          </cell>
        </row>
        <row r="22">
          <cell r="F22" t="str">
            <v>Banca Multilateral</v>
          </cell>
          <cell r="H22">
            <v>31.112160277748899</v>
          </cell>
          <cell r="I22">
            <v>31.7</v>
          </cell>
          <cell r="J22">
            <v>59.7</v>
          </cell>
          <cell r="K22">
            <v>25.7</v>
          </cell>
          <cell r="L22">
            <v>19.845725351165154</v>
          </cell>
          <cell r="M22">
            <v>16.035810890634625</v>
          </cell>
          <cell r="N22">
            <v>39.454286477204434</v>
          </cell>
          <cell r="O22">
            <v>22.803406540130013</v>
          </cell>
          <cell r="P22">
            <v>50.120590485717599</v>
          </cell>
          <cell r="Q22">
            <v>18.974318360239725</v>
          </cell>
          <cell r="R22">
            <v>33.972196701843529</v>
          </cell>
          <cell r="S22">
            <v>53.563289244788614</v>
          </cell>
          <cell r="T22">
            <v>402.98178432947265</v>
          </cell>
        </row>
        <row r="23">
          <cell r="F23" t="str">
            <v>Banca Comercial</v>
          </cell>
          <cell r="T23">
            <v>0</v>
          </cell>
        </row>
        <row r="24">
          <cell r="F24" t="str">
            <v>Bonos Res. 4308/94</v>
          </cell>
          <cell r="T24">
            <v>0</v>
          </cell>
        </row>
        <row r="25">
          <cell r="F25" t="str">
            <v>Bonos Externos</v>
          </cell>
          <cell r="I25">
            <v>750</v>
          </cell>
          <cell r="K25">
            <v>400</v>
          </cell>
          <cell r="L25">
            <v>0</v>
          </cell>
          <cell r="O25">
            <v>0</v>
          </cell>
          <cell r="P25">
            <v>320</v>
          </cell>
          <cell r="R25">
            <v>0</v>
          </cell>
          <cell r="T25">
            <v>1470</v>
          </cell>
        </row>
        <row r="26">
          <cell r="N26">
            <v>-1.4419893516166269</v>
          </cell>
          <cell r="O26">
            <v>-0.83342704551128721</v>
          </cell>
          <cell r="P26">
            <v>-1.8318252395439945</v>
          </cell>
          <cell r="Q26">
            <v>-0.69348016331401185</v>
          </cell>
          <cell r="R26">
            <v>-1.2416279768077285</v>
          </cell>
          <cell r="S26">
            <v>-1.9576502232063511</v>
          </cell>
        </row>
        <row r="27">
          <cell r="E27" t="str">
            <v>2.3.</v>
          </cell>
          <cell r="F27" t="str">
            <v>OTROS RECURSOS DE CAPITAL</v>
          </cell>
          <cell r="H27">
            <v>0</v>
          </cell>
          <cell r="I27">
            <v>80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80</v>
          </cell>
        </row>
        <row r="28">
          <cell r="F28" t="str">
            <v>Recuperación de Cartera SPNF</v>
          </cell>
          <cell r="T28">
            <v>0</v>
          </cell>
        </row>
        <row r="29">
          <cell r="F29" t="str">
            <v>Recuperación de Cartera SPF</v>
          </cell>
          <cell r="T29">
            <v>0</v>
          </cell>
        </row>
        <row r="30">
          <cell r="F30" t="str">
            <v>Rendimientos Financieros Portafolio</v>
          </cell>
          <cell r="T30">
            <v>0</v>
          </cell>
        </row>
        <row r="31">
          <cell r="F31" t="str">
            <v>Rendimientos Financieros Entidades</v>
          </cell>
          <cell r="T31">
            <v>0</v>
          </cell>
        </row>
        <row r="32">
          <cell r="F32" t="str">
            <v>Donaciones</v>
          </cell>
          <cell r="T32">
            <v>0</v>
          </cell>
        </row>
        <row r="33">
          <cell r="F33" t="str">
            <v>Apalancamiento de Betania</v>
          </cell>
          <cell r="T33">
            <v>0</v>
          </cell>
        </row>
        <row r="34">
          <cell r="F34" t="str">
            <v>Enajenación de Activos</v>
          </cell>
          <cell r="H34">
            <v>0</v>
          </cell>
          <cell r="I34">
            <v>80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80</v>
          </cell>
        </row>
        <row r="35">
          <cell r="F35" t="str">
            <v>-</v>
          </cell>
          <cell r="G35" t="str">
            <v>Banco Popular</v>
          </cell>
          <cell r="T35">
            <v>0</v>
          </cell>
        </row>
        <row r="36">
          <cell r="F36" t="str">
            <v>-</v>
          </cell>
          <cell r="G36" t="str">
            <v>Betania</v>
          </cell>
          <cell r="T36">
            <v>0</v>
          </cell>
        </row>
        <row r="37">
          <cell r="F37" t="str">
            <v>-</v>
          </cell>
          <cell r="G37" t="str">
            <v>Termotasajero</v>
          </cell>
          <cell r="T37">
            <v>0</v>
          </cell>
        </row>
        <row r="38">
          <cell r="F38" t="str">
            <v>-</v>
          </cell>
          <cell r="G38" t="str">
            <v>Termocartagena</v>
          </cell>
          <cell r="T38">
            <v>0</v>
          </cell>
        </row>
        <row r="39">
          <cell r="F39" t="str">
            <v>-</v>
          </cell>
          <cell r="G39" t="str">
            <v>Chivor</v>
          </cell>
          <cell r="T39">
            <v>0</v>
          </cell>
        </row>
        <row r="40">
          <cell r="F40" t="str">
            <v>-</v>
          </cell>
          <cell r="G40" t="str">
            <v>Cerromatoso</v>
          </cell>
          <cell r="I40">
            <v>80</v>
          </cell>
          <cell r="T40">
            <v>80</v>
          </cell>
        </row>
        <row r="41">
          <cell r="F41" t="str">
            <v>-</v>
          </cell>
          <cell r="G41" t="str">
            <v>Carbocol</v>
          </cell>
          <cell r="T41">
            <v>0</v>
          </cell>
        </row>
        <row r="42">
          <cell r="F42" t="str">
            <v>-</v>
          </cell>
          <cell r="G42" t="str">
            <v>Epsa</v>
          </cell>
          <cell r="T42">
            <v>0</v>
          </cell>
        </row>
        <row r="43">
          <cell r="F43" t="str">
            <v>Reintegros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F44" t="str">
            <v>-</v>
          </cell>
          <cell r="G44" t="str">
            <v>Exigibles</v>
          </cell>
          <cell r="T44">
            <v>0</v>
          </cell>
        </row>
        <row r="45">
          <cell r="F45" t="str">
            <v>-</v>
          </cell>
          <cell r="G45" t="str">
            <v>No exigibles</v>
          </cell>
          <cell r="T45">
            <v>0</v>
          </cell>
        </row>
        <row r="46">
          <cell r="F46" t="str">
            <v>Otros</v>
          </cell>
          <cell r="P46">
            <v>0</v>
          </cell>
          <cell r="T46">
            <v>0</v>
          </cell>
        </row>
        <row r="48">
          <cell r="C48" t="str">
            <v>confis</v>
          </cell>
          <cell r="H48">
            <v>35845.782996527778</v>
          </cell>
          <cell r="S48" t="str">
            <v>c:\ingres97.xls</v>
          </cell>
        </row>
      </sheetData>
      <sheetData sheetId="3" refreshError="1">
        <row r="2">
          <cell r="D2" t="str">
            <v>INGRESOS PROGRAMADOS DE RECAUDO PARA LA TESORERIA</v>
          </cell>
        </row>
        <row r="3">
          <cell r="D3" t="str">
            <v>PESOS</v>
          </cell>
        </row>
        <row r="4">
          <cell r="D4" t="str">
            <v>1997</v>
          </cell>
        </row>
        <row r="5">
          <cell r="D5" t="str">
            <v>Miles de millones de pesos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10">
          <cell r="D10" t="str">
            <v>INGRESOS DE TESORERIA</v>
          </cell>
          <cell r="H10">
            <v>1109.0986337836141</v>
          </cell>
          <cell r="I10">
            <v>1765.6091627097242</v>
          </cell>
          <cell r="J10">
            <v>1409.3624060842446</v>
          </cell>
          <cell r="K10">
            <v>1730.9008435129435</v>
          </cell>
          <cell r="L10">
            <v>1700.2254655479671</v>
          </cell>
          <cell r="M10">
            <v>1718.3822252455006</v>
          </cell>
          <cell r="N10">
            <v>1994.2461913986008</v>
          </cell>
          <cell r="O10">
            <v>1929.9346913873837</v>
          </cell>
          <cell r="P10">
            <v>1851.2548541715967</v>
          </cell>
          <cell r="Q10">
            <v>1563.7024318803863</v>
          </cell>
          <cell r="R10">
            <v>1156.4856672901965</v>
          </cell>
          <cell r="S10">
            <v>1753.0707045372408</v>
          </cell>
          <cell r="T10">
            <v>19635.797475013678</v>
          </cell>
        </row>
        <row r="11">
          <cell r="D11" t="str">
            <v>1.</v>
          </cell>
          <cell r="E11" t="str">
            <v>INGRESOS CORRIENTES</v>
          </cell>
          <cell r="H11">
            <v>701.07716910883323</v>
          </cell>
          <cell r="I11">
            <v>1406.6193999999998</v>
          </cell>
          <cell r="J11">
            <v>826.18571257264614</v>
          </cell>
          <cell r="K11">
            <v>1158.766599881033</v>
          </cell>
          <cell r="L11">
            <v>976.37469552680034</v>
          </cell>
          <cell r="M11">
            <v>1206.3580765977517</v>
          </cell>
          <cell r="N11">
            <v>1027.8358138803353</v>
          </cell>
          <cell r="O11">
            <v>1277.204922608692</v>
          </cell>
          <cell r="P11">
            <v>902.40422646796435</v>
          </cell>
          <cell r="Q11">
            <v>1272.599177865987</v>
          </cell>
          <cell r="R11">
            <v>823.23277349802368</v>
          </cell>
          <cell r="S11">
            <v>1316.082587592038</v>
          </cell>
          <cell r="T11">
            <v>12890.551827687605</v>
          </cell>
        </row>
        <row r="12">
          <cell r="E12" t="str">
            <v>1.1.</v>
          </cell>
          <cell r="F12" t="str">
            <v>TRIBUTARIOS NETOS</v>
          </cell>
          <cell r="H12">
            <v>671.87829999999997</v>
          </cell>
          <cell r="I12">
            <v>1377.8193999999999</v>
          </cell>
          <cell r="J12">
            <v>794.88571257264618</v>
          </cell>
          <cell r="K12">
            <v>1131.6356558932416</v>
          </cell>
          <cell r="L12">
            <v>945.92995185581094</v>
          </cell>
          <cell r="M12">
            <v>1178.2635413740968</v>
          </cell>
          <cell r="N12">
            <v>994.8713388384574</v>
          </cell>
          <cell r="O12">
            <v>1243.2382258038617</v>
          </cell>
          <cell r="P12">
            <v>861.34619358887539</v>
          </cell>
          <cell r="Q12">
            <v>1227.9154123284868</v>
          </cell>
          <cell r="R12">
            <v>777.51844656240587</v>
          </cell>
          <cell r="S12">
            <v>1263.7437255066948</v>
          </cell>
          <cell r="T12">
            <v>12469.045904324577</v>
          </cell>
        </row>
        <row r="13">
          <cell r="F13" t="str">
            <v>Impuesto sobre la Renta Neto</v>
          </cell>
          <cell r="H13">
            <v>300.03099999999995</v>
          </cell>
          <cell r="I13">
            <v>412.96669999999995</v>
          </cell>
          <cell r="J13">
            <v>422.38810000000001</v>
          </cell>
          <cell r="K13">
            <v>270.87149999999997</v>
          </cell>
          <cell r="L13">
            <v>532.38040000000001</v>
          </cell>
          <cell r="M13">
            <v>355.23997216044501</v>
          </cell>
          <cell r="N13">
            <v>558.91641758847641</v>
          </cell>
          <cell r="O13">
            <v>371.8090108792548</v>
          </cell>
          <cell r="P13">
            <v>440.37570174627211</v>
          </cell>
          <cell r="Q13">
            <v>279.42668778052632</v>
          </cell>
          <cell r="R13">
            <v>351.98717283484154</v>
          </cell>
          <cell r="S13">
            <v>304.67413701018359</v>
          </cell>
          <cell r="T13">
            <v>4601.0667999999996</v>
          </cell>
        </row>
        <row r="14">
          <cell r="F14" t="str">
            <v>Impuesto sobre las ventas Interno Neto</v>
          </cell>
          <cell r="H14">
            <v>72.3048</v>
          </cell>
          <cell r="I14">
            <v>659.58270000000005</v>
          </cell>
          <cell r="J14">
            <v>82.931100000000001</v>
          </cell>
          <cell r="K14">
            <v>541.2278</v>
          </cell>
          <cell r="L14">
            <v>82.533199999999994</v>
          </cell>
          <cell r="M14">
            <v>518.56355474227507</v>
          </cell>
          <cell r="N14">
            <v>116.99062830861816</v>
          </cell>
          <cell r="O14">
            <v>557.47218471947701</v>
          </cell>
          <cell r="P14">
            <v>104.88887038582527</v>
          </cell>
          <cell r="Q14">
            <v>628.72312106976005</v>
          </cell>
          <cell r="R14">
            <v>109.46175963320539</v>
          </cell>
          <cell r="S14">
            <v>630.82109977233199</v>
          </cell>
          <cell r="T14">
            <v>4105.5008186314926</v>
          </cell>
        </row>
        <row r="15">
          <cell r="F15" t="str">
            <v>-</v>
          </cell>
          <cell r="G15" t="str">
            <v>Devoluciones Impuestos Internos</v>
          </cell>
          <cell r="T15">
            <v>0</v>
          </cell>
        </row>
        <row r="16">
          <cell r="F16" t="str">
            <v>Impuestos sobre aduanas y recargos Neto</v>
          </cell>
          <cell r="H16">
            <v>79.530992176990523</v>
          </cell>
          <cell r="I16">
            <v>79.5</v>
          </cell>
          <cell r="J16">
            <v>79.5</v>
          </cell>
          <cell r="K16">
            <v>86.8</v>
          </cell>
          <cell r="L16">
            <v>90.4</v>
          </cell>
          <cell r="M16">
            <v>83.529000000000011</v>
          </cell>
          <cell r="N16">
            <v>97.771530721467357</v>
          </cell>
          <cell r="O16">
            <v>97.880493855706547</v>
          </cell>
          <cell r="P16">
            <v>97.880493855706547</v>
          </cell>
          <cell r="Q16">
            <v>97.880493855706547</v>
          </cell>
          <cell r="R16">
            <v>97.880493855706547</v>
          </cell>
          <cell r="S16">
            <v>97.880493855706547</v>
          </cell>
          <cell r="T16">
            <v>1086.4339921769904</v>
          </cell>
        </row>
        <row r="17">
          <cell r="F17" t="str">
            <v>Impuesto sobre las ventas Externo Neto</v>
          </cell>
          <cell r="H17">
            <v>140.46900782300949</v>
          </cell>
          <cell r="I17">
            <v>140.5</v>
          </cell>
          <cell r="J17">
            <v>140.5</v>
          </cell>
          <cell r="K17">
            <v>153.19999999999999</v>
          </cell>
          <cell r="L17">
            <v>159.6</v>
          </cell>
          <cell r="M17">
            <v>143.29999999999998</v>
          </cell>
          <cell r="N17">
            <v>154.63297367285278</v>
          </cell>
          <cell r="O17">
            <v>154.83340526542943</v>
          </cell>
          <cell r="P17">
            <v>154.83340526542943</v>
          </cell>
          <cell r="Q17">
            <v>154.83340526542943</v>
          </cell>
          <cell r="R17">
            <v>154.83340526542943</v>
          </cell>
          <cell r="S17">
            <v>154.83340526542943</v>
          </cell>
          <cell r="T17">
            <v>1806.3690078230097</v>
          </cell>
        </row>
        <row r="18">
          <cell r="F18" t="str">
            <v>-</v>
          </cell>
          <cell r="G18" t="str">
            <v>Devoluciones Impuestos Externos</v>
          </cell>
          <cell r="T18">
            <v>0</v>
          </cell>
        </row>
        <row r="19">
          <cell r="F19" t="str">
            <v>Impuesto Global a la Gasolina y al ACPM</v>
          </cell>
          <cell r="H19">
            <v>60.442500000000003</v>
          </cell>
          <cell r="I19">
            <v>60.4</v>
          </cell>
          <cell r="J19">
            <v>60.4</v>
          </cell>
          <cell r="K19">
            <v>67.674722222222201</v>
          </cell>
          <cell r="L19">
            <v>68.014937910197958</v>
          </cell>
          <cell r="M19">
            <v>67.510089276573055</v>
          </cell>
          <cell r="N19">
            <v>46.237960557278967</v>
          </cell>
          <cell r="O19">
            <v>47.531574289860103</v>
          </cell>
          <cell r="P19">
            <v>46.214292171755893</v>
          </cell>
          <cell r="Q19">
            <v>48.610620419118682</v>
          </cell>
          <cell r="R19">
            <v>48.577251796072105</v>
          </cell>
          <cell r="S19">
            <v>58.797776860727197</v>
          </cell>
          <cell r="T19">
            <v>680.41172550380611</v>
          </cell>
        </row>
        <row r="20">
          <cell r="F20" t="str">
            <v>Impuesto 5% Pasajes Internacionales</v>
          </cell>
          <cell r="T20">
            <v>0</v>
          </cell>
        </row>
        <row r="21">
          <cell r="F21" t="str">
            <v>Timbre Nacional</v>
          </cell>
          <cell r="H21">
            <v>18.100000000000001</v>
          </cell>
          <cell r="I21">
            <v>23.2</v>
          </cell>
          <cell r="J21">
            <v>7.9965125726461519</v>
          </cell>
          <cell r="K21">
            <v>10.191633671019607</v>
          </cell>
          <cell r="L21">
            <v>10.740413945612969</v>
          </cell>
          <cell r="M21">
            <v>9.0509251948038436</v>
          </cell>
          <cell r="N21">
            <v>15.751827989763688</v>
          </cell>
          <cell r="O21">
            <v>12.641556794133745</v>
          </cell>
          <cell r="P21">
            <v>16.253430163886243</v>
          </cell>
          <cell r="Q21">
            <v>17.959083937945771</v>
          </cell>
          <cell r="R21">
            <v>14.390363177150888</v>
          </cell>
          <cell r="S21">
            <v>14.848812742315825</v>
          </cell>
          <cell r="T21">
            <v>171.12456018927872</v>
          </cell>
        </row>
        <row r="22">
          <cell r="F22" t="str">
            <v>Timbre Nacional Salidas al Exterior</v>
          </cell>
          <cell r="H22">
            <v>1</v>
          </cell>
          <cell r="I22">
            <v>0.97</v>
          </cell>
          <cell r="J22">
            <v>0.97</v>
          </cell>
          <cell r="K22">
            <v>0.97</v>
          </cell>
          <cell r="L22">
            <v>1.2610000000000001</v>
          </cell>
          <cell r="M22">
            <v>0.97</v>
          </cell>
          <cell r="N22">
            <v>0.97</v>
          </cell>
          <cell r="O22">
            <v>0.97</v>
          </cell>
          <cell r="P22">
            <v>0.8</v>
          </cell>
          <cell r="Q22">
            <v>0.28199999999999997</v>
          </cell>
          <cell r="R22">
            <v>0.188</v>
          </cell>
          <cell r="S22">
            <v>0.188</v>
          </cell>
          <cell r="T22">
            <v>9.5390000000000015</v>
          </cell>
        </row>
        <row r="23">
          <cell r="F23" t="str">
            <v>Timbre de Consulados</v>
          </cell>
          <cell r="I23">
            <v>0.7</v>
          </cell>
          <cell r="J23">
            <v>0.2</v>
          </cell>
          <cell r="K23">
            <v>0.5</v>
          </cell>
          <cell r="L23">
            <v>0.7</v>
          </cell>
          <cell r="N23">
            <v>3.5</v>
          </cell>
          <cell r="S23">
            <v>1.5</v>
          </cell>
          <cell r="T23">
            <v>7.1</v>
          </cell>
        </row>
        <row r="24">
          <cell r="F24" t="str">
            <v>Impuesto al Oro y Platino</v>
          </cell>
          <cell r="K24">
            <v>0.2</v>
          </cell>
          <cell r="L24">
            <v>0.3</v>
          </cell>
          <cell r="M24">
            <v>9.9999999999999978E-2</v>
          </cell>
          <cell r="N24">
            <v>0.1</v>
          </cell>
          <cell r="O24">
            <v>0.1</v>
          </cell>
          <cell r="P24">
            <v>0.1</v>
          </cell>
          <cell r="Q24">
            <v>0.2</v>
          </cell>
          <cell r="R24">
            <v>0.2</v>
          </cell>
          <cell r="S24">
            <v>0.2</v>
          </cell>
          <cell r="T24">
            <v>1.4999999999999998</v>
          </cell>
        </row>
        <row r="25">
          <cell r="F25" t="str">
            <v>Impuesto al Endeudamiento Externo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7">
          <cell r="E27" t="str">
            <v>1.2.</v>
          </cell>
          <cell r="F27" t="str">
            <v>NO TRIBUTARIOS</v>
          </cell>
          <cell r="H27">
            <v>29.198869108833222</v>
          </cell>
          <cell r="I27">
            <v>28.8</v>
          </cell>
          <cell r="J27">
            <v>31.3</v>
          </cell>
          <cell r="K27">
            <v>27.130943987791408</v>
          </cell>
          <cell r="L27">
            <v>30.444743670989389</v>
          </cell>
          <cell r="M27">
            <v>28.094535223654923</v>
          </cell>
          <cell r="N27">
            <v>32.964475041877975</v>
          </cell>
          <cell r="O27">
            <v>33.966696804830221</v>
          </cell>
          <cell r="P27">
            <v>41.058032879088955</v>
          </cell>
          <cell r="Q27">
            <v>44.683765537500214</v>
          </cell>
          <cell r="R27">
            <v>45.714326935617784</v>
          </cell>
          <cell r="S27">
            <v>52.338862085343102</v>
          </cell>
          <cell r="T27">
            <v>421.50592336302719</v>
          </cell>
        </row>
        <row r="28">
          <cell r="F28" t="str">
            <v>Cuota de Valorización Obras Nacionales</v>
          </cell>
          <cell r="T28">
            <v>0</v>
          </cell>
        </row>
        <row r="29">
          <cell r="F29" t="str">
            <v>Tasas, Multas y contribuciones NEP</v>
          </cell>
          <cell r="H29">
            <v>2.971571263926239</v>
          </cell>
          <cell r="I29">
            <v>3.1</v>
          </cell>
          <cell r="J29">
            <v>2.6</v>
          </cell>
          <cell r="K29">
            <v>0.83203995389934704</v>
          </cell>
          <cell r="L29">
            <v>0.83235920128808694</v>
          </cell>
          <cell r="M29">
            <v>0.62458576923480202</v>
          </cell>
          <cell r="N29">
            <v>0.76403102564640202</v>
          </cell>
          <cell r="O29">
            <v>0.27889051282320099</v>
          </cell>
          <cell r="P29">
            <v>0.97611679488120406</v>
          </cell>
          <cell r="Q29">
            <v>4.7294671795248178</v>
          </cell>
          <cell r="R29">
            <v>2.372842346168766</v>
          </cell>
          <cell r="S29">
            <v>3.2095138846383717</v>
          </cell>
          <cell r="T29">
            <v>23.291417932031241</v>
          </cell>
        </row>
        <row r="30">
          <cell r="F30" t="str">
            <v>Contribución Hidrocarburos</v>
          </cell>
          <cell r="H30">
            <v>22</v>
          </cell>
          <cell r="I30">
            <v>22</v>
          </cell>
          <cell r="J30">
            <v>22</v>
          </cell>
          <cell r="K30">
            <v>23</v>
          </cell>
          <cell r="L30">
            <v>26.92924657871426</v>
          </cell>
          <cell r="M30">
            <v>26.163933174329078</v>
          </cell>
          <cell r="N30">
            <v>28.791741525193945</v>
          </cell>
          <cell r="O30">
            <v>31.365999571845165</v>
          </cell>
          <cell r="P30">
            <v>35.89258817170775</v>
          </cell>
          <cell r="Q30">
            <v>37.614982077884349</v>
          </cell>
          <cell r="R30">
            <v>39.681940737265919</v>
          </cell>
          <cell r="S30">
            <v>42.410028342390405</v>
          </cell>
          <cell r="T30">
            <v>357.85046017933087</v>
          </cell>
        </row>
        <row r="31">
          <cell r="F31" t="str">
            <v>5% Contratos Obras Públicas Ley104/93</v>
          </cell>
          <cell r="H31">
            <v>4.2272978449069809</v>
          </cell>
          <cell r="I31">
            <v>3.7</v>
          </cell>
          <cell r="J31">
            <v>1.7</v>
          </cell>
          <cell r="K31">
            <v>2.2989040338920601</v>
          </cell>
          <cell r="L31">
            <v>2.6831378909870427</v>
          </cell>
          <cell r="M31">
            <v>1.3060162800910444</v>
          </cell>
          <cell r="N31">
            <v>3.4087024910376238</v>
          </cell>
          <cell r="O31">
            <v>2.3218067201618524</v>
          </cell>
          <cell r="P31">
            <v>0</v>
          </cell>
          <cell r="Q31">
            <v>2.3393162800910448</v>
          </cell>
          <cell r="R31">
            <v>3.6595438521831016</v>
          </cell>
          <cell r="S31">
            <v>6.7193198583143285</v>
          </cell>
          <cell r="T31">
            <v>34.364045251665075</v>
          </cell>
        </row>
        <row r="32">
          <cell r="F32" t="str">
            <v>Telefonía Celular</v>
          </cell>
          <cell r="T32">
            <v>0</v>
          </cell>
        </row>
        <row r="33">
          <cell r="F33" t="str">
            <v>Concesiones</v>
          </cell>
          <cell r="H33">
            <v>0</v>
          </cell>
          <cell r="I33">
            <v>0</v>
          </cell>
          <cell r="J33">
            <v>5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4.1893279124999996</v>
          </cell>
          <cell r="Q33">
            <v>0</v>
          </cell>
          <cell r="R33">
            <v>0</v>
          </cell>
          <cell r="S33">
            <v>0</v>
          </cell>
          <cell r="T33">
            <v>6</v>
          </cell>
        </row>
        <row r="34">
          <cell r="F34" t="str">
            <v>-</v>
          </cell>
          <cell r="G34" t="str">
            <v>Larga Distancia Nacional</v>
          </cell>
          <cell r="T34">
            <v>0</v>
          </cell>
        </row>
        <row r="35">
          <cell r="F35" t="str">
            <v>-</v>
          </cell>
          <cell r="G35" t="str">
            <v>Larga Distancia Internacional</v>
          </cell>
          <cell r="P35">
            <v>0</v>
          </cell>
          <cell r="T35">
            <v>0</v>
          </cell>
        </row>
        <row r="36">
          <cell r="F36" t="str">
            <v>-</v>
          </cell>
          <cell r="G36" t="str">
            <v>Sociedades Portuarias</v>
          </cell>
          <cell r="J36">
            <v>5</v>
          </cell>
          <cell r="K36">
            <v>1</v>
          </cell>
          <cell r="T36">
            <v>6</v>
          </cell>
        </row>
        <row r="37">
          <cell r="F37" t="str">
            <v>-</v>
          </cell>
          <cell r="G37" t="str">
            <v>Otras</v>
          </cell>
          <cell r="T37">
            <v>0</v>
          </cell>
        </row>
        <row r="38">
          <cell r="F38" t="str">
            <v>Contraprestación Icel-Corelca</v>
          </cell>
          <cell r="T38">
            <v>0</v>
          </cell>
        </row>
        <row r="39">
          <cell r="F39" t="str">
            <v>Otros No Tributarios</v>
          </cell>
          <cell r="S39">
            <v>0</v>
          </cell>
          <cell r="T39">
            <v>0</v>
          </cell>
        </row>
        <row r="41">
          <cell r="D41" t="str">
            <v>2.</v>
          </cell>
          <cell r="E41" t="str">
            <v>RECURSOS DE CAPITAL</v>
          </cell>
          <cell r="H41">
            <v>380.3766812835384</v>
          </cell>
          <cell r="I41">
            <v>322.88941108690256</v>
          </cell>
          <cell r="J41">
            <v>550.46291219979003</v>
          </cell>
          <cell r="K41">
            <v>547.47000605516428</v>
          </cell>
          <cell r="L41">
            <v>691.74724401334356</v>
          </cell>
          <cell r="M41">
            <v>458.26088052744848</v>
          </cell>
          <cell r="N41">
            <v>935.30210455721863</v>
          </cell>
          <cell r="O41">
            <v>619.38038208058447</v>
          </cell>
          <cell r="P41">
            <v>918.61479200045471</v>
          </cell>
          <cell r="Q41">
            <v>254.76736858995878</v>
          </cell>
          <cell r="R41">
            <v>291.55501629747278</v>
          </cell>
          <cell r="S41">
            <v>378.68662325666514</v>
          </cell>
          <cell r="T41">
            <v>6309.1904219485423</v>
          </cell>
        </row>
        <row r="42">
          <cell r="E42" t="str">
            <v>2.1</v>
          </cell>
          <cell r="F42" t="str">
            <v>CREDITO EXTERNO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F43" t="str">
            <v>Banca Multilateral</v>
          </cell>
          <cell r="T43">
            <v>0</v>
          </cell>
        </row>
        <row r="44">
          <cell r="F44" t="str">
            <v>Banca Comercial</v>
          </cell>
          <cell r="T44">
            <v>0</v>
          </cell>
        </row>
        <row r="45">
          <cell r="F45" t="str">
            <v>Bonos Resol. 4308/94</v>
          </cell>
          <cell r="T45">
            <v>0</v>
          </cell>
        </row>
        <row r="46">
          <cell r="F46" t="str">
            <v>Bonos Externos</v>
          </cell>
          <cell r="T46">
            <v>0</v>
          </cell>
        </row>
        <row r="48">
          <cell r="E48" t="str">
            <v>2.2</v>
          </cell>
          <cell r="F48" t="str">
            <v>CREDITO INTERNO</v>
          </cell>
          <cell r="H48">
            <v>366.71800000000002</v>
          </cell>
          <cell r="I48">
            <v>230.15110914380179</v>
          </cell>
          <cell r="J48">
            <v>377.76291219978998</v>
          </cell>
          <cell r="K48">
            <v>517.47121621495808</v>
          </cell>
          <cell r="L48">
            <v>670.7728257158501</v>
          </cell>
          <cell r="M48">
            <v>287.71872338100593</v>
          </cell>
          <cell r="N48">
            <v>750.70593967956142</v>
          </cell>
          <cell r="O48">
            <v>459.4886352406653</v>
          </cell>
          <cell r="P48">
            <v>729.08154953300777</v>
          </cell>
          <cell r="Q48">
            <v>225.46232428525028</v>
          </cell>
          <cell r="R48">
            <v>244.73463382372159</v>
          </cell>
          <cell r="S48">
            <v>195.65699999999998</v>
          </cell>
          <cell r="T48">
            <v>5015.4018692176123</v>
          </cell>
        </row>
        <row r="49">
          <cell r="F49" t="str">
            <v>TES Convenidos</v>
          </cell>
          <cell r="H49">
            <v>116.718</v>
          </cell>
          <cell r="I49">
            <v>76.635999999999996</v>
          </cell>
          <cell r="J49">
            <v>129.99199999999999</v>
          </cell>
          <cell r="K49">
            <v>266.02800000000002</v>
          </cell>
          <cell r="L49">
            <v>151.977</v>
          </cell>
          <cell r="M49">
            <v>62.365000000000002</v>
          </cell>
          <cell r="N49">
            <v>92.058999999999997</v>
          </cell>
          <cell r="O49">
            <v>85.102000000000004</v>
          </cell>
          <cell r="P49">
            <v>382.45</v>
          </cell>
          <cell r="Q49">
            <v>101.036</v>
          </cell>
          <cell r="R49">
            <v>140.01499999999999</v>
          </cell>
          <cell r="S49">
            <v>195.65699999999998</v>
          </cell>
          <cell r="T49">
            <v>1759.7119999999998</v>
          </cell>
        </row>
        <row r="50">
          <cell r="F50" t="str">
            <v>-</v>
          </cell>
          <cell r="G50" t="str">
            <v>ISS</v>
          </cell>
          <cell r="H50">
            <v>66.718000000000004</v>
          </cell>
          <cell r="I50">
            <v>76.635999999999996</v>
          </cell>
          <cell r="J50">
            <v>107.092</v>
          </cell>
          <cell r="K50">
            <v>265.02800000000002</v>
          </cell>
          <cell r="L50">
            <v>97.777000000000001</v>
          </cell>
          <cell r="M50">
            <v>40.265000000000001</v>
          </cell>
          <cell r="N50">
            <v>92.058999999999997</v>
          </cell>
          <cell r="O50">
            <v>85.102000000000004</v>
          </cell>
          <cell r="P50">
            <v>296.23500000000001</v>
          </cell>
          <cell r="Q50">
            <v>0</v>
          </cell>
          <cell r="R50">
            <v>0</v>
          </cell>
          <cell r="S50">
            <v>0</v>
          </cell>
          <cell r="T50">
            <v>1126.9119999999998</v>
          </cell>
        </row>
        <row r="51">
          <cell r="F51" t="str">
            <v>-</v>
          </cell>
          <cell r="G51" t="str">
            <v>Telecom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F52" t="str">
            <v>-</v>
          </cell>
          <cell r="G52" t="str">
            <v>Ecopetrol</v>
          </cell>
          <cell r="H52">
            <v>50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50</v>
          </cell>
        </row>
        <row r="53">
          <cell r="F53" t="str">
            <v>-</v>
          </cell>
          <cell r="G53" t="str">
            <v>Otros</v>
          </cell>
          <cell r="H53">
            <v>0</v>
          </cell>
          <cell r="I53">
            <v>0</v>
          </cell>
          <cell r="J53">
            <v>22.9</v>
          </cell>
          <cell r="K53">
            <v>1</v>
          </cell>
          <cell r="L53">
            <v>54.2</v>
          </cell>
          <cell r="M53">
            <v>22.1</v>
          </cell>
          <cell r="N53">
            <v>70</v>
          </cell>
          <cell r="O53">
            <v>70</v>
          </cell>
          <cell r="P53">
            <v>74.599999999999994</v>
          </cell>
          <cell r="Q53">
            <v>32.6</v>
          </cell>
          <cell r="R53">
            <v>32.6</v>
          </cell>
          <cell r="S53">
            <v>202.79999999999998</v>
          </cell>
          <cell r="T53">
            <v>582.79999999999995</v>
          </cell>
        </row>
        <row r="54">
          <cell r="F54" t="str">
            <v>TES Subastas</v>
          </cell>
          <cell r="H54">
            <v>100</v>
          </cell>
          <cell r="I54">
            <v>91.8</v>
          </cell>
          <cell r="J54">
            <v>91.8</v>
          </cell>
          <cell r="K54">
            <v>91.8</v>
          </cell>
          <cell r="L54">
            <v>160.82836400000002</v>
          </cell>
          <cell r="M54">
            <v>145.68512794082542</v>
          </cell>
          <cell r="N54">
            <v>177.58576494394242</v>
          </cell>
          <cell r="O54">
            <v>120.00641697117565</v>
          </cell>
          <cell r="P54">
            <v>115.87254878652655</v>
          </cell>
          <cell r="Q54">
            <v>124.42632428525027</v>
          </cell>
          <cell r="R54">
            <v>4.719633823721594</v>
          </cell>
          <cell r="S54">
            <v>0</v>
          </cell>
          <cell r="T54">
            <v>1224.5241807514419</v>
          </cell>
        </row>
        <row r="55">
          <cell r="F55" t="str">
            <v>TES Inversión Forzosa</v>
          </cell>
          <cell r="H55">
            <v>150</v>
          </cell>
          <cell r="I55">
            <v>61.715109143801804</v>
          </cell>
          <cell r="J55">
            <v>155.97091219979001</v>
          </cell>
          <cell r="K55">
            <v>159.64321621495799</v>
          </cell>
          <cell r="L55">
            <v>195.95822258717899</v>
          </cell>
          <cell r="M55">
            <v>79.668595440180496</v>
          </cell>
          <cell r="N55">
            <v>360.06117473561909</v>
          </cell>
          <cell r="O55">
            <v>204.3802182694896</v>
          </cell>
          <cell r="P55">
            <v>130.75900074648132</v>
          </cell>
          <cell r="Q55">
            <v>0</v>
          </cell>
          <cell r="R55">
            <v>0</v>
          </cell>
          <cell r="S55">
            <v>0</v>
          </cell>
          <cell r="T55">
            <v>1498.1564493374995</v>
          </cell>
        </row>
        <row r="56">
          <cell r="F56" t="str">
            <v>Bonos de Seguridad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62.009239128671091</v>
          </cell>
          <cell r="M56">
            <v>0</v>
          </cell>
          <cell r="N56">
            <v>121</v>
          </cell>
          <cell r="O56">
            <v>50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233.00923912867108</v>
          </cell>
        </row>
        <row r="57">
          <cell r="F57" t="str">
            <v>TES de corto plazo</v>
          </cell>
          <cell r="H57">
            <v>0</v>
          </cell>
          <cell r="I57">
            <v>0</v>
          </cell>
          <cell r="K57">
            <v>0</v>
          </cell>
          <cell r="L57">
            <v>100</v>
          </cell>
          <cell r="M57">
            <v>0</v>
          </cell>
          <cell r="N57">
            <v>0</v>
          </cell>
          <cell r="O57">
            <v>0</v>
          </cell>
          <cell r="P57">
            <v>100</v>
          </cell>
          <cell r="Q57">
            <v>0</v>
          </cell>
          <cell r="R57">
            <v>100</v>
          </cell>
          <cell r="S57">
            <v>0</v>
          </cell>
          <cell r="T57">
            <v>300</v>
          </cell>
        </row>
        <row r="59">
          <cell r="E59" t="str">
            <v>2.3.</v>
          </cell>
          <cell r="F59" t="str">
            <v>OTROS RECURSOS DE CAPITAL</v>
          </cell>
          <cell r="H59">
            <v>13.658681283538403</v>
          </cell>
          <cell r="I59">
            <v>92.738301943100765</v>
          </cell>
          <cell r="J59">
            <v>172.7</v>
          </cell>
          <cell r="K59">
            <v>29.998789840206186</v>
          </cell>
          <cell r="L59">
            <v>20.974418297493415</v>
          </cell>
          <cell r="M59">
            <v>170.54215714644255</v>
          </cell>
          <cell r="N59">
            <v>184.59616487765717</v>
          </cell>
          <cell r="O59">
            <v>159.89174683991916</v>
          </cell>
          <cell r="P59">
            <v>189.53324246744697</v>
          </cell>
          <cell r="Q59">
            <v>29.305044304708506</v>
          </cell>
          <cell r="R59">
            <v>46.820382473751181</v>
          </cell>
          <cell r="S59">
            <v>183.02962325666513</v>
          </cell>
          <cell r="T59">
            <v>1293.7885527309295</v>
          </cell>
        </row>
        <row r="60">
          <cell r="F60" t="str">
            <v>Recuperación de Cartera SPNF</v>
          </cell>
          <cell r="H60">
            <v>1.5389999999999999</v>
          </cell>
          <cell r="I60">
            <v>2.1778</v>
          </cell>
          <cell r="J60">
            <v>20.100000000000001</v>
          </cell>
          <cell r="K60">
            <v>0.223</v>
          </cell>
          <cell r="L60">
            <v>3.2370000000000001</v>
          </cell>
          <cell r="M60">
            <v>25.085000000000001</v>
          </cell>
          <cell r="N60">
            <v>1.096689375721686</v>
          </cell>
          <cell r="O60">
            <v>1.4323977912433654</v>
          </cell>
          <cell r="P60">
            <v>12.204177175122091</v>
          </cell>
          <cell r="Q60">
            <v>1.6509677743996103</v>
          </cell>
          <cell r="R60">
            <v>1.397563418328972</v>
          </cell>
          <cell r="S60">
            <v>21.756404465184275</v>
          </cell>
          <cell r="T60">
            <v>91.899999999999991</v>
          </cell>
        </row>
        <row r="61">
          <cell r="F61" t="str">
            <v>Recuperación de Cartera SPF</v>
          </cell>
          <cell r="S61">
            <v>8.1000000000000014</v>
          </cell>
          <cell r="T61">
            <v>8.1000000000000014</v>
          </cell>
        </row>
        <row r="62">
          <cell r="F62" t="str">
            <v>Rendimientos Financieros Portafolio</v>
          </cell>
          <cell r="I62">
            <v>2</v>
          </cell>
          <cell r="J62">
            <v>3</v>
          </cell>
          <cell r="K62">
            <v>7</v>
          </cell>
          <cell r="L62">
            <v>5.7633723330006204</v>
          </cell>
          <cell r="M62">
            <v>4.519024780865009</v>
          </cell>
          <cell r="N62">
            <v>12.366200009698105</v>
          </cell>
          <cell r="O62">
            <v>11.567340970263652</v>
          </cell>
          <cell r="P62">
            <v>9.033778604086141</v>
          </cell>
          <cell r="Q62">
            <v>8.9142718220435455</v>
          </cell>
          <cell r="R62">
            <v>9.088742890797322</v>
          </cell>
          <cell r="S62">
            <v>10.206095067016435</v>
          </cell>
          <cell r="T62">
            <v>83.458826477770828</v>
          </cell>
        </row>
        <row r="63">
          <cell r="F63" t="str">
            <v>Rendimientos Financieros Entidades</v>
          </cell>
          <cell r="H63">
            <v>2</v>
          </cell>
          <cell r="I63">
            <v>2.0664580924855489</v>
          </cell>
          <cell r="J63">
            <v>2</v>
          </cell>
          <cell r="K63">
            <v>15</v>
          </cell>
          <cell r="L63">
            <v>3.03890895953757</v>
          </cell>
          <cell r="M63">
            <v>4.5676748950433073</v>
          </cell>
          <cell r="N63">
            <v>10.852332334209898</v>
          </cell>
          <cell r="O63">
            <v>1.2297586255885826</v>
          </cell>
          <cell r="P63">
            <v>1.3175985274163389</v>
          </cell>
          <cell r="Q63">
            <v>7.7043802819906304</v>
          </cell>
          <cell r="R63">
            <v>1.3175985274163389</v>
          </cell>
          <cell r="S63">
            <v>15.010656808334909</v>
          </cell>
          <cell r="T63">
            <v>66.105367052023112</v>
          </cell>
        </row>
        <row r="64">
          <cell r="F64" t="str">
            <v>Donaciones</v>
          </cell>
          <cell r="R64">
            <v>9.25</v>
          </cell>
          <cell r="S64">
            <v>9.25</v>
          </cell>
          <cell r="T64">
            <v>18.5</v>
          </cell>
        </row>
        <row r="65">
          <cell r="F65" t="str">
            <v>Apalancamiento de Betania</v>
          </cell>
          <cell r="T65">
            <v>0</v>
          </cell>
        </row>
        <row r="66">
          <cell r="F66" t="str">
            <v>Enajenación de Activos</v>
          </cell>
          <cell r="H66">
            <v>0</v>
          </cell>
          <cell r="I66">
            <v>76.135000000000005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76.135000000000005</v>
          </cell>
        </row>
        <row r="67">
          <cell r="F67" t="str">
            <v>-</v>
          </cell>
          <cell r="G67" t="str">
            <v>Banco Popular</v>
          </cell>
          <cell r="T67">
            <v>0</v>
          </cell>
        </row>
        <row r="68">
          <cell r="F68" t="str">
            <v>-</v>
          </cell>
          <cell r="G68" t="str">
            <v>Betania</v>
          </cell>
          <cell r="T68">
            <v>0</v>
          </cell>
        </row>
        <row r="69">
          <cell r="F69" t="str">
            <v>-</v>
          </cell>
          <cell r="G69" t="str">
            <v>Termotasajero</v>
          </cell>
          <cell r="T69">
            <v>0</v>
          </cell>
        </row>
        <row r="70">
          <cell r="F70" t="str">
            <v>-</v>
          </cell>
          <cell r="G70" t="str">
            <v>Termocartagena</v>
          </cell>
          <cell r="T70">
            <v>0</v>
          </cell>
        </row>
        <row r="71">
          <cell r="F71" t="str">
            <v>-</v>
          </cell>
          <cell r="G71" t="str">
            <v>Chivor</v>
          </cell>
          <cell r="T71">
            <v>0</v>
          </cell>
        </row>
        <row r="72">
          <cell r="F72" t="str">
            <v>-</v>
          </cell>
          <cell r="G72" t="str">
            <v>Cerromatoso</v>
          </cell>
          <cell r="I72">
            <v>76.135000000000005</v>
          </cell>
          <cell r="T72">
            <v>76.135000000000005</v>
          </cell>
        </row>
        <row r="73">
          <cell r="F73" t="str">
            <v>-</v>
          </cell>
          <cell r="G73" t="str">
            <v>Carbocol</v>
          </cell>
          <cell r="T73">
            <v>0</v>
          </cell>
        </row>
        <row r="74">
          <cell r="F74" t="str">
            <v>-</v>
          </cell>
          <cell r="G74" t="str">
            <v>Epsa</v>
          </cell>
          <cell r="T74">
            <v>0</v>
          </cell>
        </row>
        <row r="75">
          <cell r="F75" t="str">
            <v>Reintegros</v>
          </cell>
          <cell r="H75">
            <v>10</v>
          </cell>
          <cell r="I75">
            <v>10</v>
          </cell>
          <cell r="J75">
            <v>6.1</v>
          </cell>
          <cell r="K75">
            <v>3.3475823492852701</v>
          </cell>
          <cell r="L75">
            <v>2.7996517268046435</v>
          </cell>
          <cell r="M75">
            <v>14.958101911085247</v>
          </cell>
          <cell r="N75">
            <v>4.0419431580274763</v>
          </cell>
          <cell r="O75">
            <v>22.383449452823548</v>
          </cell>
          <cell r="P75">
            <v>18.579267657032968</v>
          </cell>
          <cell r="Q75">
            <v>3.9626893706151733</v>
          </cell>
          <cell r="R75">
            <v>4.7552272447382089</v>
          </cell>
          <cell r="S75">
            <v>28.219051415193622</v>
          </cell>
          <cell r="T75">
            <v>129.14696428560617</v>
          </cell>
        </row>
        <row r="76">
          <cell r="F76" t="str">
            <v>-</v>
          </cell>
          <cell r="G76" t="str">
            <v>Exigibles</v>
          </cell>
          <cell r="T76">
            <v>0</v>
          </cell>
        </row>
        <row r="77">
          <cell r="F77" t="str">
            <v>-</v>
          </cell>
          <cell r="G77" t="str">
            <v>No Exigibles</v>
          </cell>
          <cell r="H77">
            <v>10</v>
          </cell>
          <cell r="I77">
            <v>10</v>
          </cell>
          <cell r="J77">
            <v>6.1</v>
          </cell>
          <cell r="K77">
            <v>3.3475823492852701</v>
          </cell>
          <cell r="L77">
            <v>2.7996517268046435</v>
          </cell>
          <cell r="M77">
            <v>14.958101911085247</v>
          </cell>
          <cell r="N77">
            <v>4.0419431580274763</v>
          </cell>
          <cell r="O77">
            <v>22.383449452823548</v>
          </cell>
          <cell r="P77">
            <v>18.579267657032968</v>
          </cell>
          <cell r="Q77">
            <v>3.9626893706151733</v>
          </cell>
          <cell r="R77">
            <v>4.7552272447382089</v>
          </cell>
          <cell r="S77">
            <v>28.219051415193622</v>
          </cell>
          <cell r="T77">
            <v>129.14696428560617</v>
          </cell>
        </row>
        <row r="78">
          <cell r="F78" t="str">
            <v>Recursos No Apropiados</v>
          </cell>
          <cell r="H78">
            <v>0.11968128353840318</v>
          </cell>
          <cell r="I78">
            <v>0.35904385061520949</v>
          </cell>
          <cell r="J78">
            <v>3.3</v>
          </cell>
          <cell r="K78">
            <v>4.4282074909209204</v>
          </cell>
          <cell r="L78">
            <v>6.1354852781505809</v>
          </cell>
          <cell r="M78">
            <v>4.8211555594489761</v>
          </cell>
          <cell r="N78">
            <v>0</v>
          </cell>
          <cell r="O78">
            <v>0</v>
          </cell>
          <cell r="P78">
            <v>4.2484205037894229</v>
          </cell>
          <cell r="Q78">
            <v>0.57273505565954475</v>
          </cell>
          <cell r="R78">
            <v>3.1029503924703397</v>
          </cell>
          <cell r="S78">
            <v>5.1546155009359014</v>
          </cell>
          <cell r="T78">
            <v>32.2422949155293</v>
          </cell>
        </row>
        <row r="79">
          <cell r="F79" t="str">
            <v>Excedentes Financieros</v>
          </cell>
          <cell r="H79">
            <v>0</v>
          </cell>
          <cell r="I79">
            <v>0</v>
          </cell>
          <cell r="J79">
            <v>138.19999999999999</v>
          </cell>
          <cell r="K79">
            <v>0</v>
          </cell>
          <cell r="L79">
            <v>0</v>
          </cell>
          <cell r="M79">
            <v>116.5912</v>
          </cell>
          <cell r="N79">
            <v>156.239</v>
          </cell>
          <cell r="O79">
            <v>123.2788</v>
          </cell>
          <cell r="P79">
            <v>144.15</v>
          </cell>
          <cell r="Q79">
            <v>6.5</v>
          </cell>
          <cell r="R79">
            <v>17.908300000000001</v>
          </cell>
          <cell r="S79">
            <v>56.332799999999999</v>
          </cell>
          <cell r="T79">
            <v>759.20010000000002</v>
          </cell>
        </row>
        <row r="80">
          <cell r="F80" t="str">
            <v>-</v>
          </cell>
          <cell r="G80" t="str">
            <v>Ecopetrol</v>
          </cell>
          <cell r="N80">
            <v>103.5</v>
          </cell>
          <cell r="P80">
            <v>103.5</v>
          </cell>
          <cell r="S80">
            <v>0</v>
          </cell>
          <cell r="T80">
            <v>207</v>
          </cell>
        </row>
        <row r="81">
          <cell r="F81" t="str">
            <v>-</v>
          </cell>
          <cell r="G81" t="str">
            <v>Banco de la República</v>
          </cell>
          <cell r="J81">
            <v>138.19999999999999</v>
          </cell>
          <cell r="T81">
            <v>138.19999999999999</v>
          </cell>
        </row>
        <row r="82">
          <cell r="F82" t="str">
            <v>-</v>
          </cell>
          <cell r="G82" t="str">
            <v>Resto</v>
          </cell>
          <cell r="M82">
            <v>116.5912</v>
          </cell>
          <cell r="N82">
            <v>52.738999999999997</v>
          </cell>
          <cell r="O82">
            <v>123.2788</v>
          </cell>
          <cell r="P82">
            <v>40.650000000000006</v>
          </cell>
          <cell r="Q82">
            <v>6.5</v>
          </cell>
          <cell r="R82">
            <v>17.908300000000001</v>
          </cell>
          <cell r="S82">
            <v>56.332799999999999</v>
          </cell>
          <cell r="T82">
            <v>414.00010000000003</v>
          </cell>
        </row>
        <row r="83">
          <cell r="F83" t="str">
            <v>Otros</v>
          </cell>
          <cell r="S83">
            <v>29</v>
          </cell>
          <cell r="T83">
            <v>29</v>
          </cell>
        </row>
        <row r="85">
          <cell r="D85" t="str">
            <v>3.</v>
          </cell>
          <cell r="E85" t="str">
            <v>FONDOS ESPECIALES</v>
          </cell>
          <cell r="H85">
            <v>21.992685496589797</v>
          </cell>
          <cell r="I85">
            <v>20.685563195577181</v>
          </cell>
          <cell r="J85">
            <v>21.429380914338978</v>
          </cell>
          <cell r="K85">
            <v>21.971906138491516</v>
          </cell>
          <cell r="L85">
            <v>22.418774412177434</v>
          </cell>
          <cell r="M85">
            <v>41.195794960875382</v>
          </cell>
          <cell r="N85">
            <v>24.274859026641934</v>
          </cell>
          <cell r="O85">
            <v>18.548787561453171</v>
          </cell>
          <cell r="P85">
            <v>23.397012135488989</v>
          </cell>
          <cell r="Q85">
            <v>22.702260278133863</v>
          </cell>
          <cell r="R85">
            <v>36.766403708939031</v>
          </cell>
          <cell r="S85">
            <v>42.506902418778566</v>
          </cell>
          <cell r="T85">
            <v>315.92685562426436</v>
          </cell>
        </row>
        <row r="86">
          <cell r="E86" t="str">
            <v>Contribuciones Superintendencias</v>
          </cell>
          <cell r="H86">
            <v>5.2389612080578161</v>
          </cell>
          <cell r="I86">
            <v>3.5882298622438502</v>
          </cell>
          <cell r="J86">
            <v>2.5527331725103277</v>
          </cell>
          <cell r="K86">
            <v>2.4542626614275531</v>
          </cell>
          <cell r="L86">
            <v>0</v>
          </cell>
          <cell r="M86">
            <v>18.410924219910846</v>
          </cell>
          <cell r="N86">
            <v>3.7474472511144099</v>
          </cell>
          <cell r="O86">
            <v>0</v>
          </cell>
          <cell r="P86">
            <v>0.69475185735512635</v>
          </cell>
          <cell r="Q86">
            <v>0</v>
          </cell>
          <cell r="R86">
            <v>15.28728655120527</v>
          </cell>
          <cell r="S86">
            <v>18.376689767380064</v>
          </cell>
          <cell r="T86">
            <v>68.387811927983748</v>
          </cell>
        </row>
        <row r="87">
          <cell r="E87" t="str">
            <v>-</v>
          </cell>
          <cell r="F87" t="str">
            <v>Sociedades</v>
          </cell>
          <cell r="H87">
            <v>0.27555396711937097</v>
          </cell>
          <cell r="I87">
            <v>0.4</v>
          </cell>
          <cell r="J87">
            <v>0.55110793423874205</v>
          </cell>
          <cell r="K87">
            <v>0.41057541100786299</v>
          </cell>
          <cell r="L87">
            <v>0.5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6.0621872766261617</v>
          </cell>
          <cell r="S87">
            <v>7.7621872766261601</v>
          </cell>
          <cell r="T87">
            <v>15.961611865618298</v>
          </cell>
        </row>
        <row r="88">
          <cell r="E88" t="str">
            <v>-</v>
          </cell>
          <cell r="F88" t="str">
            <v>Contraloría</v>
          </cell>
          <cell r="H88">
            <v>2.7203020637898687</v>
          </cell>
          <cell r="I88">
            <v>1.8</v>
          </cell>
          <cell r="J88">
            <v>0.155534709193246</v>
          </cell>
          <cell r="K88">
            <v>0.155534709193246</v>
          </cell>
          <cell r="L88">
            <v>1</v>
          </cell>
          <cell r="M88">
            <v>0.9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0.4</v>
          </cell>
          <cell r="T88">
            <v>7.1313714821763607</v>
          </cell>
        </row>
        <row r="89">
          <cell r="E89" t="str">
            <v>-</v>
          </cell>
          <cell r="F89" t="str">
            <v>Subsidio Familiar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1.6878571428571429</v>
          </cell>
          <cell r="S89">
            <v>2.363</v>
          </cell>
          <cell r="T89">
            <v>4.0508571428571427</v>
          </cell>
        </row>
        <row r="90">
          <cell r="E90" t="str">
            <v>-</v>
          </cell>
          <cell r="F90" t="str">
            <v>Superbancaria</v>
          </cell>
          <cell r="H90">
            <v>0</v>
          </cell>
          <cell r="I90">
            <v>0.34737592867756317</v>
          </cell>
          <cell r="J90">
            <v>0</v>
          </cell>
          <cell r="K90">
            <v>0</v>
          </cell>
          <cell r="L90">
            <v>0</v>
          </cell>
          <cell r="M90">
            <v>11.690924219910801</v>
          </cell>
          <cell r="N90">
            <v>2.7474472511144099</v>
          </cell>
          <cell r="O90">
            <v>0</v>
          </cell>
          <cell r="P90">
            <v>0.79475185735512599</v>
          </cell>
          <cell r="Q90">
            <v>0</v>
          </cell>
          <cell r="R90">
            <v>3.5225007429420496</v>
          </cell>
          <cell r="S90">
            <v>3.0225007429420496</v>
          </cell>
          <cell r="T90">
            <v>22.125500742941998</v>
          </cell>
        </row>
        <row r="91">
          <cell r="E91" t="str">
            <v>-</v>
          </cell>
          <cell r="F91" t="str">
            <v>Industria y Comercio</v>
          </cell>
          <cell r="H91">
            <v>0.39027069438995687</v>
          </cell>
          <cell r="I91">
            <v>0.4</v>
          </cell>
          <cell r="J91">
            <v>0.97567673597489202</v>
          </cell>
          <cell r="K91">
            <v>1.2664284032954101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0.88054138877991395</v>
          </cell>
          <cell r="S91">
            <v>4.9513534719497798</v>
          </cell>
          <cell r="T91">
            <v>8.864270694389953</v>
          </cell>
        </row>
        <row r="92">
          <cell r="E92" t="str">
            <v>-</v>
          </cell>
          <cell r="F92" t="str">
            <v>Nacional de Valores</v>
          </cell>
          <cell r="H92">
            <v>1.4797999999999998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1.3841999999999999</v>
          </cell>
          <cell r="S92">
            <v>1.3841999999999999</v>
          </cell>
          <cell r="T92">
            <v>4.2481999999999998</v>
          </cell>
        </row>
        <row r="93">
          <cell r="E93" t="str">
            <v>-</v>
          </cell>
          <cell r="F93" t="str">
            <v>Salud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E94" t="str">
            <v>-</v>
          </cell>
          <cell r="F94" t="str">
            <v>Puertos</v>
          </cell>
          <cell r="H94">
            <v>0.37303448275862067</v>
          </cell>
          <cell r="I94">
            <v>0.49737931034482757</v>
          </cell>
          <cell r="J94">
            <v>0.87041379310344802</v>
          </cell>
          <cell r="K94">
            <v>0.62172413793103498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1.7</v>
          </cell>
          <cell r="S94">
            <v>1.9434482758620699</v>
          </cell>
          <cell r="T94">
            <v>6.0060000000000011</v>
          </cell>
        </row>
        <row r="95">
          <cell r="E95" t="str">
            <v>-</v>
          </cell>
          <cell r="F95" t="str">
            <v>Servicios Públicos Domiciliarios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E96" t="str">
            <v>Fondo de Defensa Nacional</v>
          </cell>
          <cell r="H96">
            <v>0</v>
          </cell>
          <cell r="I96">
            <v>0</v>
          </cell>
          <cell r="J96">
            <v>2.0767363583403453</v>
          </cell>
          <cell r="K96">
            <v>0</v>
          </cell>
          <cell r="L96">
            <v>2.1445764127127966</v>
          </cell>
          <cell r="M96">
            <v>3.4612272639005761</v>
          </cell>
          <cell r="N96">
            <v>2.0767363583403453</v>
          </cell>
          <cell r="O96">
            <v>0</v>
          </cell>
          <cell r="P96">
            <v>4.1534727166806906</v>
          </cell>
          <cell r="Q96">
            <v>4.1534727166806906</v>
          </cell>
          <cell r="R96">
            <v>3.3227781733445529</v>
          </cell>
          <cell r="S96">
            <v>1.1227781733445497</v>
          </cell>
          <cell r="T96">
            <v>22.511778173344545</v>
          </cell>
        </row>
        <row r="97">
          <cell r="E97" t="str">
            <v>Fondo de Estupefacientes</v>
          </cell>
          <cell r="H97">
            <v>0.1962242885319809</v>
          </cell>
          <cell r="I97">
            <v>0.1</v>
          </cell>
          <cell r="J97">
            <v>0.34241138348830702</v>
          </cell>
          <cell r="K97">
            <v>0.3924485770639618</v>
          </cell>
          <cell r="L97">
            <v>0.29433643279797134</v>
          </cell>
          <cell r="M97">
            <v>0.3924485770639618</v>
          </cell>
          <cell r="N97">
            <v>0.29433643279797134</v>
          </cell>
          <cell r="O97">
            <v>0.3924485770639618</v>
          </cell>
          <cell r="P97">
            <v>0.3924485770639618</v>
          </cell>
          <cell r="Q97">
            <v>0.3924485770639618</v>
          </cell>
          <cell r="R97">
            <v>0</v>
          </cell>
          <cell r="S97">
            <v>0.2</v>
          </cell>
          <cell r="T97">
            <v>3.3895514229360399</v>
          </cell>
        </row>
        <row r="98">
          <cell r="E98" t="str">
            <v>Fondo Rotatorio de Minas y Energía</v>
          </cell>
          <cell r="H98">
            <v>0</v>
          </cell>
          <cell r="I98">
            <v>0.49733333333333329</v>
          </cell>
          <cell r="J98">
            <v>0</v>
          </cell>
          <cell r="K98">
            <v>0</v>
          </cell>
          <cell r="L98">
            <v>0.74866666666666704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0.6</v>
          </cell>
          <cell r="T98">
            <v>1.8460000000000005</v>
          </cell>
        </row>
        <row r="99">
          <cell r="E99" t="str">
            <v>Fondo de Bienestar Social Dian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E100" t="str">
            <v>Financiación Sector Justicia</v>
          </cell>
          <cell r="H100">
            <v>2</v>
          </cell>
          <cell r="I100">
            <v>1.9</v>
          </cell>
          <cell r="J100">
            <v>1.9</v>
          </cell>
          <cell r="K100">
            <v>1.7</v>
          </cell>
          <cell r="L100">
            <v>2.15</v>
          </cell>
          <cell r="M100">
            <v>1.85</v>
          </cell>
          <cell r="N100">
            <v>8.5496599999999994</v>
          </cell>
          <cell r="O100">
            <v>8.5496599999999994</v>
          </cell>
          <cell r="P100">
            <v>8.5496599999999994</v>
          </cell>
          <cell r="Q100">
            <v>8.5496599999999994</v>
          </cell>
          <cell r="R100">
            <v>8.5496599999999994</v>
          </cell>
          <cell r="S100">
            <v>11.44966</v>
          </cell>
          <cell r="T100">
            <v>65.697959999999995</v>
          </cell>
        </row>
        <row r="101">
          <cell r="E101" t="str">
            <v>Contribución para la Descentralización</v>
          </cell>
          <cell r="H101">
            <v>14.557499999999999</v>
          </cell>
          <cell r="I101">
            <v>14.6</v>
          </cell>
          <cell r="J101">
            <v>14.557499999999999</v>
          </cell>
          <cell r="K101">
            <v>17.425194900000001</v>
          </cell>
          <cell r="L101">
            <v>17.0811949</v>
          </cell>
          <cell r="M101">
            <v>17.0811949</v>
          </cell>
          <cell r="N101">
            <v>9.6066789843892106</v>
          </cell>
          <cell r="O101">
            <v>9.6066789843892106</v>
          </cell>
          <cell r="P101">
            <v>9.6066789843892106</v>
          </cell>
          <cell r="Q101">
            <v>9.6066789843892106</v>
          </cell>
          <cell r="R101">
            <v>9.6066789843892106</v>
          </cell>
          <cell r="S101">
            <v>10.757774478053955</v>
          </cell>
          <cell r="T101">
            <v>154.09375410000001</v>
          </cell>
        </row>
        <row r="102">
          <cell r="E102" t="str">
            <v>Comisión Regulación Energía y Gas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E103" t="str">
            <v>Comisión Regulación Agua Potable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E104" t="str">
            <v>Comisión Regulación Telecomunicaciones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E105" t="str">
            <v>Unidad Minero-Energética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E106" t="str">
            <v>Compensación Canales Radioelétricos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E107" t="str">
            <v>Otros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9">
          <cell r="D109" t="str">
            <v>4.</v>
          </cell>
          <cell r="E109" t="str">
            <v>INGRESOS POR DISTRIBUIR</v>
          </cell>
          <cell r="H109">
            <v>5.6520978946527904</v>
          </cell>
          <cell r="I109">
            <v>15.4147884272444</v>
          </cell>
          <cell r="J109">
            <v>11.2844003974697</v>
          </cell>
          <cell r="K109">
            <v>2.6923314382546799</v>
          </cell>
          <cell r="L109">
            <v>9.684751595645599</v>
          </cell>
          <cell r="M109">
            <v>12.567473159424969</v>
          </cell>
          <cell r="N109">
            <v>6.8334139344049625</v>
          </cell>
          <cell r="O109">
            <v>14.800599136654286</v>
          </cell>
          <cell r="P109">
            <v>6.8388235676887454</v>
          </cell>
          <cell r="Q109">
            <v>13.633625146306517</v>
          </cell>
          <cell r="R109">
            <v>4.9314737857612929</v>
          </cell>
          <cell r="S109">
            <v>15.794591269759209</v>
          </cell>
          <cell r="T109">
            <v>120.12836975326715</v>
          </cell>
        </row>
        <row r="111">
          <cell r="C111" t="str">
            <v>confis</v>
          </cell>
          <cell r="H111">
            <v>35845.782996527778</v>
          </cell>
          <cell r="S111" t="str">
            <v>c:\ingres97.xls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c"/>
      <sheetName val="RESUMENV"/>
      <sheetName val="VIGP"/>
      <sheetName val="VIGN"/>
      <sheetName val="RESUMENCXP"/>
      <sheetName val="PROPIOSCXP"/>
      <sheetName val="NACIONCXP"/>
      <sheetName val="RESUMENR"/>
      <sheetName val="PROPIOSR"/>
      <sheetName val="NACION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</sheetNames>
    <sheetDataSet>
      <sheetData sheetId="0" refreshError="1">
        <row r="8">
          <cell r="A8" t="str">
            <v>GASOLINA REGULAR</v>
          </cell>
          <cell r="B8" t="str">
            <v>Precio Público</v>
          </cell>
          <cell r="C8" t="str">
            <v>Incremento</v>
          </cell>
          <cell r="D8" t="str">
            <v>Imp. a la Gasolina</v>
          </cell>
          <cell r="E8" t="str">
            <v>IVA</v>
          </cell>
          <cell r="F8" t="str">
            <v>Contri.Desc.</v>
          </cell>
          <cell r="G8" t="str">
            <v>Subs.Gasolina</v>
          </cell>
          <cell r="H8" t="str">
            <v>Imp.Consumo</v>
          </cell>
          <cell r="I8" t="str">
            <v>Aditivación</v>
          </cell>
          <cell r="J8" t="str">
            <v>Margen Mayorista</v>
          </cell>
          <cell r="K8" t="str">
            <v>Margen Minorista</v>
          </cell>
          <cell r="L8" t="str">
            <v>Perd.Evap.Man.Trans.</v>
          </cell>
          <cell r="M8" t="str">
            <v>Transp. Planta/Estación</v>
          </cell>
          <cell r="N8" t="str">
            <v>Transp. y Manejo</v>
          </cell>
          <cell r="O8" t="str">
            <v>Precio Refinería</v>
          </cell>
          <cell r="P8" t="str">
            <v>Ingreso ECP</v>
          </cell>
        </row>
        <row r="9">
          <cell r="A9">
            <v>35065</v>
          </cell>
          <cell r="B9">
            <v>812</v>
          </cell>
          <cell r="C9">
            <v>0</v>
          </cell>
          <cell r="D9">
            <v>168.87</v>
          </cell>
          <cell r="E9">
            <v>68.41</v>
          </cell>
          <cell r="F9">
            <v>83</v>
          </cell>
          <cell r="G9">
            <v>1.46</v>
          </cell>
          <cell r="H9">
            <v>1.62</v>
          </cell>
          <cell r="I9">
            <v>9.8000000000000007</v>
          </cell>
          <cell r="J9">
            <v>19.510000000000002</v>
          </cell>
          <cell r="K9">
            <v>35.18</v>
          </cell>
          <cell r="L9">
            <v>3.07</v>
          </cell>
          <cell r="M9">
            <v>6</v>
          </cell>
          <cell r="N9">
            <v>70</v>
          </cell>
          <cell r="O9">
            <v>345.08000000000004</v>
          </cell>
          <cell r="P9">
            <v>415.08000000000004</v>
          </cell>
        </row>
        <row r="10">
          <cell r="A10">
            <v>35096</v>
          </cell>
          <cell r="B10">
            <v>812</v>
          </cell>
          <cell r="C10">
            <v>0</v>
          </cell>
          <cell r="D10">
            <v>168.87</v>
          </cell>
          <cell r="E10">
            <v>68.41</v>
          </cell>
          <cell r="F10">
            <v>83</v>
          </cell>
          <cell r="G10">
            <v>1.46</v>
          </cell>
          <cell r="H10">
            <v>1.62</v>
          </cell>
          <cell r="I10">
            <v>9.8000000000000007</v>
          </cell>
          <cell r="J10">
            <v>19.510000000000002</v>
          </cell>
          <cell r="K10">
            <v>35.18</v>
          </cell>
          <cell r="L10">
            <v>3.07</v>
          </cell>
          <cell r="M10">
            <v>6</v>
          </cell>
          <cell r="N10">
            <v>70</v>
          </cell>
          <cell r="O10">
            <v>345.08000000000004</v>
          </cell>
          <cell r="P10">
            <v>415.08000000000004</v>
          </cell>
        </row>
        <row r="11">
          <cell r="A11">
            <v>35125</v>
          </cell>
          <cell r="B11">
            <v>909.03399999999999</v>
          </cell>
          <cell r="C11">
            <v>0.1195</v>
          </cell>
          <cell r="D11">
            <v>330</v>
          </cell>
          <cell r="E11">
            <v>58.52</v>
          </cell>
          <cell r="I11">
            <v>9.8000000000000007</v>
          </cell>
          <cell r="J11">
            <v>23.06</v>
          </cell>
          <cell r="K11">
            <v>41.41</v>
          </cell>
          <cell r="L11">
            <v>3.43</v>
          </cell>
          <cell r="M11">
            <v>7</v>
          </cell>
          <cell r="N11">
            <v>70</v>
          </cell>
          <cell r="O11">
            <v>365.81400000000019</v>
          </cell>
          <cell r="P11">
            <v>435.81400000000019</v>
          </cell>
        </row>
        <row r="12">
          <cell r="A12">
            <v>35156</v>
          </cell>
          <cell r="B12">
            <v>909.03399999999999</v>
          </cell>
          <cell r="C12">
            <v>0</v>
          </cell>
          <cell r="D12">
            <v>330</v>
          </cell>
          <cell r="E12">
            <v>58.52</v>
          </cell>
          <cell r="I12">
            <v>9.8000000000000007</v>
          </cell>
          <cell r="J12">
            <v>23.06</v>
          </cell>
          <cell r="K12">
            <v>41.41</v>
          </cell>
          <cell r="L12">
            <v>3.43</v>
          </cell>
          <cell r="M12">
            <v>7</v>
          </cell>
          <cell r="N12">
            <v>70</v>
          </cell>
          <cell r="O12">
            <v>365.81400000000019</v>
          </cell>
          <cell r="P12">
            <v>435.81400000000019</v>
          </cell>
        </row>
        <row r="13">
          <cell r="A13">
            <v>35186</v>
          </cell>
          <cell r="B13">
            <v>909.03399999999999</v>
          </cell>
          <cell r="C13">
            <v>0</v>
          </cell>
          <cell r="D13">
            <v>330</v>
          </cell>
          <cell r="E13">
            <v>58.52</v>
          </cell>
          <cell r="I13">
            <v>9.8000000000000007</v>
          </cell>
          <cell r="J13">
            <v>23.06</v>
          </cell>
          <cell r="K13">
            <v>41.41</v>
          </cell>
          <cell r="L13">
            <v>3.43</v>
          </cell>
          <cell r="M13">
            <v>7</v>
          </cell>
          <cell r="N13">
            <v>70</v>
          </cell>
          <cell r="O13">
            <v>365.81400000000019</v>
          </cell>
          <cell r="P13">
            <v>435.81400000000019</v>
          </cell>
        </row>
        <row r="14">
          <cell r="A14">
            <v>35217</v>
          </cell>
          <cell r="B14">
            <v>909.03399999999999</v>
          </cell>
          <cell r="C14">
            <v>0</v>
          </cell>
          <cell r="D14">
            <v>330</v>
          </cell>
          <cell r="E14">
            <v>58.52</v>
          </cell>
          <cell r="I14">
            <v>9.8000000000000007</v>
          </cell>
          <cell r="J14">
            <v>23.06</v>
          </cell>
          <cell r="K14">
            <v>41.41</v>
          </cell>
          <cell r="L14">
            <v>3.43</v>
          </cell>
          <cell r="M14">
            <v>7</v>
          </cell>
          <cell r="N14">
            <v>70</v>
          </cell>
          <cell r="O14">
            <v>365.81400000000019</v>
          </cell>
          <cell r="P14">
            <v>435.81400000000019</v>
          </cell>
        </row>
        <row r="15">
          <cell r="A15">
            <v>35247</v>
          </cell>
          <cell r="B15">
            <v>954.94021699999996</v>
          </cell>
          <cell r="C15">
            <v>5.0500000000000017E-2</v>
          </cell>
          <cell r="D15">
            <v>330</v>
          </cell>
          <cell r="E15">
            <v>62.906236827586227</v>
          </cell>
          <cell r="I15">
            <v>9.8000000000000007</v>
          </cell>
          <cell r="J15">
            <v>23.43</v>
          </cell>
          <cell r="K15">
            <v>42.03</v>
          </cell>
          <cell r="L15">
            <v>3.61</v>
          </cell>
          <cell r="M15">
            <v>7</v>
          </cell>
          <cell r="N15">
            <v>83</v>
          </cell>
          <cell r="O15">
            <v>393.16398017241386</v>
          </cell>
          <cell r="P15">
            <v>476.16398017241386</v>
          </cell>
        </row>
        <row r="16">
          <cell r="A16">
            <v>35278</v>
          </cell>
          <cell r="B16">
            <v>954.94021699999996</v>
          </cell>
          <cell r="C16">
            <v>0</v>
          </cell>
          <cell r="D16">
            <v>330</v>
          </cell>
          <cell r="E16">
            <v>62.906236827586227</v>
          </cell>
          <cell r="I16">
            <v>9.8000000000000007</v>
          </cell>
          <cell r="J16">
            <v>23.43</v>
          </cell>
          <cell r="K16">
            <v>42.03</v>
          </cell>
          <cell r="L16">
            <v>3.61</v>
          </cell>
          <cell r="M16">
            <v>7</v>
          </cell>
          <cell r="N16">
            <v>83</v>
          </cell>
          <cell r="O16">
            <v>393.16398017241386</v>
          </cell>
          <cell r="P16">
            <v>476.16398017241386</v>
          </cell>
        </row>
        <row r="17">
          <cell r="A17">
            <v>35309</v>
          </cell>
          <cell r="B17">
            <v>954.94021699999996</v>
          </cell>
          <cell r="C17">
            <v>0</v>
          </cell>
          <cell r="D17">
            <v>330</v>
          </cell>
          <cell r="E17">
            <v>62.906236827586227</v>
          </cell>
          <cell r="I17">
            <v>9.8000000000000007</v>
          </cell>
          <cell r="J17">
            <v>23.43</v>
          </cell>
          <cell r="K17">
            <v>42.03</v>
          </cell>
          <cell r="L17">
            <v>3.61</v>
          </cell>
          <cell r="M17">
            <v>7</v>
          </cell>
          <cell r="N17">
            <v>83</v>
          </cell>
          <cell r="O17">
            <v>393.16398017241386</v>
          </cell>
          <cell r="P17">
            <v>476.16398017241386</v>
          </cell>
        </row>
        <row r="18">
          <cell r="A18">
            <v>35339</v>
          </cell>
          <cell r="B18">
            <v>954.94021699999996</v>
          </cell>
          <cell r="C18">
            <v>0</v>
          </cell>
          <cell r="D18">
            <v>330</v>
          </cell>
          <cell r="E18">
            <v>62.906236827586227</v>
          </cell>
          <cell r="I18">
            <v>9.8000000000000007</v>
          </cell>
          <cell r="J18">
            <v>23.43</v>
          </cell>
          <cell r="K18">
            <v>42.03</v>
          </cell>
          <cell r="L18">
            <v>3.61</v>
          </cell>
          <cell r="M18">
            <v>7</v>
          </cell>
          <cell r="N18">
            <v>83</v>
          </cell>
          <cell r="O18">
            <v>393.16398017241386</v>
          </cell>
          <cell r="P18">
            <v>476.16398017241386</v>
          </cell>
        </row>
        <row r="19">
          <cell r="A19">
            <v>35370</v>
          </cell>
          <cell r="B19">
            <v>954.94021699999996</v>
          </cell>
          <cell r="C19">
            <v>0</v>
          </cell>
          <cell r="D19">
            <v>330</v>
          </cell>
          <cell r="E19">
            <v>62.906236827586227</v>
          </cell>
          <cell r="I19">
            <v>9.8000000000000007</v>
          </cell>
          <cell r="J19">
            <v>23.43</v>
          </cell>
          <cell r="K19">
            <v>42.03</v>
          </cell>
          <cell r="L19">
            <v>3.61</v>
          </cell>
          <cell r="M19">
            <v>7</v>
          </cell>
          <cell r="N19">
            <v>83</v>
          </cell>
          <cell r="O19">
            <v>393.16398017241386</v>
          </cell>
          <cell r="P19">
            <v>476.16398017241386</v>
          </cell>
        </row>
        <row r="20">
          <cell r="A20">
            <v>35400</v>
          </cell>
          <cell r="B20">
            <v>954.94021699999996</v>
          </cell>
          <cell r="C20">
            <v>0</v>
          </cell>
          <cell r="D20">
            <v>330</v>
          </cell>
          <cell r="E20">
            <v>62.906236827586227</v>
          </cell>
          <cell r="I20">
            <v>9.8000000000000007</v>
          </cell>
          <cell r="J20">
            <v>23.43</v>
          </cell>
          <cell r="K20">
            <v>42.03</v>
          </cell>
          <cell r="L20">
            <v>3.61</v>
          </cell>
          <cell r="M20">
            <v>7</v>
          </cell>
          <cell r="N20">
            <v>83</v>
          </cell>
          <cell r="O20">
            <v>393.16398017241386</v>
          </cell>
          <cell r="P20">
            <v>476.16398017241386</v>
          </cell>
        </row>
        <row r="21">
          <cell r="A21" t="str">
            <v>Total</v>
          </cell>
          <cell r="C21">
            <v>0.17</v>
          </cell>
        </row>
        <row r="22">
          <cell r="A22" t="str">
            <v>Promedio</v>
          </cell>
          <cell r="B22">
            <v>916.20532220765017</v>
          </cell>
          <cell r="D22">
            <v>317.49166666666667</v>
          </cell>
          <cell r="E22">
            <v>62.361451747126445</v>
          </cell>
          <cell r="I22">
            <v>9.8000000000000007</v>
          </cell>
          <cell r="J22">
            <v>22.653333333333332</v>
          </cell>
          <cell r="K22">
            <v>40.681666666666665</v>
          </cell>
          <cell r="L22">
            <v>3.4599999999999995</v>
          </cell>
          <cell r="M22">
            <v>6.833333333333333</v>
          </cell>
          <cell r="N22">
            <v>76.5</v>
          </cell>
          <cell r="O22">
            <v>376.0333234195403</v>
          </cell>
          <cell r="P22">
            <v>452.70021954023002</v>
          </cell>
        </row>
        <row r="23">
          <cell r="A23" t="str">
            <v>Crecimiento Ene-Dic</v>
          </cell>
          <cell r="B23">
            <v>0.17603474999999991</v>
          </cell>
          <cell r="D23">
            <v>0.29437144538144722</v>
          </cell>
          <cell r="E23">
            <v>-8.04526117879516E-2</v>
          </cell>
          <cell r="I23">
            <v>0</v>
          </cell>
          <cell r="J23">
            <v>0.20092260379292659</v>
          </cell>
          <cell r="K23">
            <v>0.19471290505969296</v>
          </cell>
          <cell r="L23">
            <v>0.17589576547231278</v>
          </cell>
          <cell r="M23">
            <v>0.16666666666666674</v>
          </cell>
          <cell r="N23">
            <v>0.18571428571428572</v>
          </cell>
          <cell r="O23">
            <v>0.1393415444894337</v>
          </cell>
          <cell r="P23">
            <v>0.14716194510073666</v>
          </cell>
        </row>
        <row r="24">
          <cell r="A24" t="str">
            <v>Difer.con inflación</v>
          </cell>
          <cell r="B24">
            <v>6.0347499999998944E-3</v>
          </cell>
          <cell r="D24">
            <v>0.1243714453814472</v>
          </cell>
          <cell r="E24">
            <v>-0.25045261178795164</v>
          </cell>
          <cell r="I24">
            <v>-0.17</v>
          </cell>
          <cell r="J24">
            <v>3.0922603792926578E-2</v>
          </cell>
          <cell r="K24">
            <v>2.4712905059692952E-2</v>
          </cell>
          <cell r="L24">
            <v>5.8957654723127695E-3</v>
          </cell>
          <cell r="M24">
            <v>-3.3333333333332715E-3</v>
          </cell>
          <cell r="N24">
            <v>1.5714285714285708E-2</v>
          </cell>
          <cell r="O24">
            <v>-3.0658455510566313E-2</v>
          </cell>
          <cell r="P24">
            <v>-2.2838054899263355E-2</v>
          </cell>
        </row>
        <row r="25">
          <cell r="A25" t="str">
            <v>Inflación</v>
          </cell>
          <cell r="B25">
            <v>0.17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No 4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-TRANSF"/>
      <sheetName val="LIQUI_TRANSF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DIST"/>
      <sheetName val="DISTRIBVTAS"/>
      <sheetName val="Datos"/>
      <sheetName val="PROVYOTF"/>
      <sheetName val="MFISICA"/>
      <sheetName val="Inv"/>
      <sheetName val="O&amp;A"/>
    </sheetNames>
    <sheetDataSet>
      <sheetData sheetId="0" refreshError="1"/>
      <sheetData sheetId="1" refreshError="1"/>
      <sheetData sheetId="2" refreshError="1">
        <row r="34">
          <cell r="F34" t="str">
            <v>Enero 01 - Marzo 30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E"/>
      <sheetName val="Plan Moder"/>
      <sheetName val="tablas"/>
      <sheetName val="planta p"/>
      <sheetName val="resum"/>
      <sheetName val="cp"/>
      <sheetName val="dnp"/>
      <sheetName val="dnp1"/>
      <sheetName val="fp2"/>
      <sheetName val="fp3"/>
      <sheetName val="TRANS ES"/>
      <sheetName val="ap"/>
      <sheetName val="cr"/>
      <sheetName val="decreto"/>
      <sheetName val="ret2"/>
      <sheetName val="ret1"/>
      <sheetName val="ret"/>
      <sheetName val="fp"/>
      <sheetName val="ma"/>
      <sheetName val="planta base"/>
      <sheetName val="tb"/>
    </sheetNames>
    <sheetDataSet>
      <sheetData sheetId="0" refreshError="1"/>
      <sheetData sheetId="1" refreshError="1"/>
      <sheetData sheetId="2">
        <row r="1">
          <cell r="D1" t="str">
            <v>codigo</v>
          </cell>
          <cell r="E1" t="str">
            <v>Sueldo</v>
          </cell>
          <cell r="F1" t="str">
            <v>CTO AÑO</v>
          </cell>
          <cell r="G1" t="str">
            <v>Nivel</v>
          </cell>
          <cell r="H1" t="str">
            <v>Denominación del empleo</v>
          </cell>
        </row>
        <row r="2">
          <cell r="D2" t="str">
            <v>0170-00</v>
          </cell>
          <cell r="E2" t="e">
            <v>#N/A</v>
          </cell>
          <cell r="F2" t="e">
            <v>#VALUE!</v>
          </cell>
          <cell r="G2" t="str">
            <v>1Directivo</v>
          </cell>
          <cell r="H2" t="str">
            <v>Comisionado Nacional de la Policía o para la lucha contra la Corrupción</v>
          </cell>
        </row>
        <row r="3">
          <cell r="D3" t="str">
            <v>0023-00</v>
          </cell>
          <cell r="E3" t="e">
            <v>#N/A</v>
          </cell>
          <cell r="F3" t="e">
            <v>#VALUE!</v>
          </cell>
          <cell r="G3" t="str">
            <v>1Directivo</v>
          </cell>
          <cell r="H3" t="str">
            <v>Consejero Comercial</v>
          </cell>
        </row>
        <row r="4">
          <cell r="D4" t="str">
            <v>0004-25</v>
          </cell>
          <cell r="E4">
            <v>5343919</v>
          </cell>
          <cell r="F4">
            <v>140559647.24833331</v>
          </cell>
          <cell r="G4" t="str">
            <v>1Directivo</v>
          </cell>
          <cell r="H4" t="str">
            <v>Contador General de la Nación</v>
          </cell>
        </row>
        <row r="5">
          <cell r="D5" t="str">
            <v>0004-24</v>
          </cell>
          <cell r="E5">
            <v>4951937</v>
          </cell>
          <cell r="F5">
            <v>130249451.36208333</v>
          </cell>
          <cell r="G5" t="str">
            <v>1Directivo</v>
          </cell>
          <cell r="H5" t="str">
            <v>Contador General de la Nación</v>
          </cell>
        </row>
        <row r="6">
          <cell r="D6" t="str">
            <v>0026-21</v>
          </cell>
          <cell r="E6">
            <v>3767529</v>
          </cell>
          <cell r="F6">
            <v>99096290.052500039</v>
          </cell>
          <cell r="G6" t="str">
            <v>1Directivo</v>
          </cell>
          <cell r="H6" t="str">
            <v>Coordinador Regional de Planificación</v>
          </cell>
        </row>
        <row r="7">
          <cell r="D7" t="str">
            <v>0026-20</v>
          </cell>
          <cell r="E7">
            <v>3714119</v>
          </cell>
          <cell r="F7">
            <v>97691461.347499996</v>
          </cell>
          <cell r="G7" t="str">
            <v>1Directivo</v>
          </cell>
          <cell r="H7" t="str">
            <v>Coordinador Regional de Planificación</v>
          </cell>
        </row>
        <row r="8">
          <cell r="D8" t="str">
            <v>0026-19</v>
          </cell>
          <cell r="E8">
            <v>3371711</v>
          </cell>
          <cell r="F8">
            <v>88685196.898750022</v>
          </cell>
          <cell r="G8" t="str">
            <v>1Directivo</v>
          </cell>
          <cell r="H8" t="str">
            <v>Coordinador Regional de Planificación</v>
          </cell>
        </row>
        <row r="9">
          <cell r="D9" t="str">
            <v>0160-06</v>
          </cell>
          <cell r="E9">
            <v>1879165</v>
          </cell>
          <cell r="F9">
            <v>38152175.625416674</v>
          </cell>
          <cell r="G9" t="str">
            <v>1Directivo</v>
          </cell>
          <cell r="H9" t="str">
            <v>Decano de Institución Universitaria o de Escuela Tecnológica</v>
          </cell>
        </row>
        <row r="10">
          <cell r="D10" t="str">
            <v>0160-04</v>
          </cell>
          <cell r="E10">
            <v>1750380</v>
          </cell>
          <cell r="F10">
            <v>35537488.8125</v>
          </cell>
          <cell r="G10" t="str">
            <v>1Directivo</v>
          </cell>
          <cell r="H10" t="str">
            <v>Decano de Institución Universitaria o de Escuela Tecnológica</v>
          </cell>
        </row>
        <row r="11">
          <cell r="D11" t="str">
            <v>0160-02</v>
          </cell>
          <cell r="E11">
            <v>1554144</v>
          </cell>
          <cell r="F11">
            <v>31553362.715</v>
          </cell>
          <cell r="G11" t="str">
            <v>1Directivo</v>
          </cell>
          <cell r="H11" t="str">
            <v>Decano de Institución Universitaria o de Escuela Tecnológica</v>
          </cell>
        </row>
        <row r="12">
          <cell r="D12" t="str">
            <v>0160-01</v>
          </cell>
          <cell r="E12">
            <v>1386033</v>
          </cell>
          <cell r="F12">
            <v>28140250.822083335</v>
          </cell>
          <cell r="G12" t="str">
            <v>1Directivo</v>
          </cell>
          <cell r="H12" t="str">
            <v>Decano de Institución Universitaria o de Escuela Tecnológica</v>
          </cell>
        </row>
        <row r="13">
          <cell r="D13" t="str">
            <v>0085-18</v>
          </cell>
          <cell r="E13">
            <v>3126904</v>
          </cell>
          <cell r="F13">
            <v>82246105.011250004</v>
          </cell>
          <cell r="G13" t="str">
            <v>1Directivo</v>
          </cell>
          <cell r="H13" t="str">
            <v>Decano de Universidad o de Escuela Superior</v>
          </cell>
        </row>
        <row r="14">
          <cell r="D14" t="str">
            <v>0085-17</v>
          </cell>
          <cell r="E14">
            <v>2882184</v>
          </cell>
          <cell r="F14">
            <v>75809301.451250017</v>
          </cell>
          <cell r="G14" t="str">
            <v>1Directivo</v>
          </cell>
          <cell r="H14" t="str">
            <v>Decano de Universidad o de Escuela Superior</v>
          </cell>
        </row>
        <row r="15">
          <cell r="D15" t="str">
            <v>0085-15</v>
          </cell>
          <cell r="E15">
            <v>2688771</v>
          </cell>
          <cell r="F15">
            <v>70722011.942916676</v>
          </cell>
          <cell r="G15" t="str">
            <v>1Directivo</v>
          </cell>
          <cell r="H15" t="str">
            <v>Decano de Universidad o de Escuela Superior</v>
          </cell>
        </row>
        <row r="16">
          <cell r="D16" t="str">
            <v>0085-13</v>
          </cell>
          <cell r="E16">
            <v>2494548</v>
          </cell>
          <cell r="F16">
            <v>65613417.210416675</v>
          </cell>
          <cell r="G16" t="str">
            <v>1Directivo</v>
          </cell>
          <cell r="H16" t="str">
            <v>Decano de Universidad o de Escuela Superior</v>
          </cell>
        </row>
        <row r="17">
          <cell r="D17" t="str">
            <v>0085-12</v>
          </cell>
          <cell r="E17">
            <v>2387836</v>
          </cell>
          <cell r="F17">
            <v>62806600.521250002</v>
          </cell>
          <cell r="G17" t="str">
            <v>1Directivo</v>
          </cell>
          <cell r="H17" t="str">
            <v>Decano de Universidad o de Escuela Superior</v>
          </cell>
        </row>
        <row r="18">
          <cell r="D18" t="str">
            <v>0085-10</v>
          </cell>
          <cell r="E18">
            <v>2277479</v>
          </cell>
          <cell r="F18">
            <v>59903910.372499995</v>
          </cell>
          <cell r="G18" t="str">
            <v>1Directivo</v>
          </cell>
          <cell r="H18" t="str">
            <v>Decano de Universidad o de Escuela Superior</v>
          </cell>
        </row>
        <row r="19">
          <cell r="D19" t="str">
            <v>0085-09</v>
          </cell>
          <cell r="E19">
            <v>2116347</v>
          </cell>
          <cell r="F19">
            <v>55665699.230000004</v>
          </cell>
          <cell r="G19" t="str">
            <v>1Directivo</v>
          </cell>
          <cell r="H19" t="str">
            <v>Decano de Universidad o de Escuela Superior</v>
          </cell>
        </row>
        <row r="20">
          <cell r="D20" t="str">
            <v>0085-07</v>
          </cell>
          <cell r="E20">
            <v>1992289</v>
          </cell>
          <cell r="F20">
            <v>52402635.422499999</v>
          </cell>
          <cell r="G20" t="str">
            <v>1Directivo</v>
          </cell>
          <cell r="H20" t="str">
            <v>Decano de Universidad o de Escuela Superior</v>
          </cell>
        </row>
        <row r="21">
          <cell r="D21" t="str">
            <v>0085-06</v>
          </cell>
          <cell r="E21">
            <v>1879165</v>
          </cell>
          <cell r="F21">
            <v>49427165.625416681</v>
          </cell>
          <cell r="G21" t="str">
            <v>1Directivo</v>
          </cell>
          <cell r="H21" t="str">
            <v>Decano de Universidad o de Escuela Superior</v>
          </cell>
        </row>
        <row r="22">
          <cell r="D22" t="str">
            <v>0100-23</v>
          </cell>
          <cell r="E22">
            <v>4586915</v>
          </cell>
          <cell r="F22">
            <v>93126887.037499994</v>
          </cell>
          <cell r="G22" t="str">
            <v>1Directivo</v>
          </cell>
          <cell r="H22" t="str">
            <v>Director Administrativo y/o Financiero o Técnico u Operativo</v>
          </cell>
        </row>
        <row r="23">
          <cell r="D23" t="str">
            <v>0100-22</v>
          </cell>
          <cell r="E23">
            <v>4172597</v>
          </cell>
          <cell r="F23">
            <v>84715101.422499999</v>
          </cell>
          <cell r="G23" t="str">
            <v>1Directivo</v>
          </cell>
          <cell r="H23" t="str">
            <v>Director Administrativo y/o Financiero o Técnico u Operativo</v>
          </cell>
        </row>
        <row r="24">
          <cell r="D24" t="str">
            <v>0100-21</v>
          </cell>
          <cell r="E24">
            <v>3767529</v>
          </cell>
          <cell r="F24">
            <v>76491116.052500024</v>
          </cell>
          <cell r="G24" t="str">
            <v>1Directivo</v>
          </cell>
          <cell r="H24" t="str">
            <v>Director Administrativo y/o Financiero o Técnico u Operativo</v>
          </cell>
        </row>
        <row r="25">
          <cell r="D25" t="str">
            <v>0100-20</v>
          </cell>
          <cell r="E25">
            <v>3714119</v>
          </cell>
          <cell r="F25">
            <v>75406747.347499996</v>
          </cell>
          <cell r="G25" t="str">
            <v>1Directivo</v>
          </cell>
          <cell r="H25" t="str">
            <v>Director Administrativo y/o Financiero o Técnico u Operativo</v>
          </cell>
        </row>
        <row r="26">
          <cell r="D26" t="str">
            <v>0100-19</v>
          </cell>
          <cell r="E26">
            <v>3371711</v>
          </cell>
          <cell r="F26">
            <v>68454930.898750007</v>
          </cell>
          <cell r="G26" t="str">
            <v>1Directivo</v>
          </cell>
          <cell r="H26" t="str">
            <v>Director Administrativo y/o Financiero o Técnico u Operativo</v>
          </cell>
        </row>
        <row r="27">
          <cell r="D27" t="str">
            <v>0100-18</v>
          </cell>
          <cell r="E27">
            <v>3126904</v>
          </cell>
          <cell r="F27">
            <v>63484681.011249997</v>
          </cell>
          <cell r="G27" t="str">
            <v>1Directivo</v>
          </cell>
          <cell r="H27" t="str">
            <v>Director Administrativo y/o Financiero o Técnico u Operativo</v>
          </cell>
        </row>
        <row r="28">
          <cell r="D28" t="str">
            <v>0100-17</v>
          </cell>
          <cell r="E28">
            <v>2882184</v>
          </cell>
          <cell r="F28">
            <v>58516197.451250002</v>
          </cell>
          <cell r="G28" t="str">
            <v>1Directivo</v>
          </cell>
          <cell r="H28" t="str">
            <v>Director Administrativo y/o Financiero o Técnico u Operativo</v>
          </cell>
        </row>
        <row r="29">
          <cell r="D29" t="str">
            <v>0100-16</v>
          </cell>
          <cell r="E29">
            <v>2727257</v>
          </cell>
          <cell r="F29">
            <v>55370756.720000014</v>
          </cell>
          <cell r="G29" t="str">
            <v>1Directivo</v>
          </cell>
          <cell r="H29" t="str">
            <v>Director Administrativo y/o Financiero o Técnico u Operativo</v>
          </cell>
        </row>
        <row r="30">
          <cell r="D30" t="str">
            <v>0086-19</v>
          </cell>
          <cell r="E30">
            <v>3371711</v>
          </cell>
          <cell r="F30">
            <v>88685196.898750022</v>
          </cell>
          <cell r="G30" t="str">
            <v>1Directivo</v>
          </cell>
          <cell r="H30" t="str">
            <v>Director de Academia Diplomática</v>
          </cell>
        </row>
        <row r="31">
          <cell r="D31" t="str">
            <v>0086-18</v>
          </cell>
          <cell r="E31">
            <v>3126904</v>
          </cell>
          <cell r="F31">
            <v>82246105.011250004</v>
          </cell>
          <cell r="G31" t="str">
            <v>1Directivo</v>
          </cell>
          <cell r="H31" t="str">
            <v>Director de Academia Diplomática</v>
          </cell>
        </row>
        <row r="32">
          <cell r="D32" t="str">
            <v>0010-00</v>
          </cell>
          <cell r="E32" t="e">
            <v>#N/A</v>
          </cell>
          <cell r="F32" t="e">
            <v>#VALUE!</v>
          </cell>
          <cell r="G32" t="str">
            <v>1Directivo</v>
          </cell>
          <cell r="H32" t="str">
            <v>Director de Departamento Administrativo</v>
          </cell>
        </row>
        <row r="33">
          <cell r="D33" t="str">
            <v>0095-09</v>
          </cell>
          <cell r="E33">
            <v>2116347</v>
          </cell>
          <cell r="F33">
            <v>55665699.230000004</v>
          </cell>
          <cell r="G33" t="str">
            <v>1Directivo</v>
          </cell>
          <cell r="H33" t="str">
            <v>Director de Escuela, o de Instituto, o de Centro o Jefe de Departamento de Universidad</v>
          </cell>
        </row>
        <row r="34">
          <cell r="D34" t="str">
            <v>0095-08</v>
          </cell>
          <cell r="E34">
            <v>2037979</v>
          </cell>
          <cell r="F34">
            <v>53604407.058750004</v>
          </cell>
          <cell r="G34" t="str">
            <v>1Directivo</v>
          </cell>
          <cell r="H34" t="str">
            <v>Director de Escuela, o de Instituto, o de Centro o Jefe de Departamento de Universidad</v>
          </cell>
        </row>
        <row r="35">
          <cell r="D35" t="str">
            <v>0095-07</v>
          </cell>
          <cell r="E35">
            <v>1992289</v>
          </cell>
          <cell r="F35">
            <v>52402635.422499999</v>
          </cell>
          <cell r="G35" t="str">
            <v>1Directivo</v>
          </cell>
          <cell r="H35" t="str">
            <v>Director de Escuela, o de Instituto, o de Centro o Jefe de Departamento de Universidad</v>
          </cell>
        </row>
        <row r="36">
          <cell r="D36" t="str">
            <v>0095-06</v>
          </cell>
          <cell r="E36">
            <v>1879165</v>
          </cell>
          <cell r="F36">
            <v>49427165.625416681</v>
          </cell>
          <cell r="G36" t="str">
            <v>1Directivo</v>
          </cell>
          <cell r="H36" t="str">
            <v>Director de Escuela, o de Instituto, o de Centro o Jefe de Departamento de Universidad</v>
          </cell>
        </row>
        <row r="37">
          <cell r="D37" t="str">
            <v>0095-05</v>
          </cell>
          <cell r="E37">
            <v>1796281</v>
          </cell>
          <cell r="F37">
            <v>47247090.345416673</v>
          </cell>
          <cell r="G37" t="str">
            <v>1Directivo</v>
          </cell>
          <cell r="H37" t="str">
            <v>Director de Escuela, o de Instituto, o de Centro o Jefe de Departamento de Universidad</v>
          </cell>
        </row>
        <row r="38">
          <cell r="D38" t="str">
            <v>0095-04</v>
          </cell>
          <cell r="E38">
            <v>1750380</v>
          </cell>
          <cell r="F38">
            <v>46039768.8125</v>
          </cell>
          <cell r="G38" t="str">
            <v>1Directivo</v>
          </cell>
          <cell r="H38" t="str">
            <v>Director de Escuela, o de Instituto, o de Centro o Jefe de Departamento de Universidad</v>
          </cell>
        </row>
        <row r="39">
          <cell r="D39" t="str">
            <v>0095-03</v>
          </cell>
          <cell r="E39">
            <v>1643860</v>
          </cell>
          <cell r="F39">
            <v>43238002.249999993</v>
          </cell>
          <cell r="G39" t="str">
            <v>1Directivo</v>
          </cell>
          <cell r="H39" t="str">
            <v>Director de Escuela, o de Instituto, o de Centro o Jefe de Departamento de Universidad</v>
          </cell>
        </row>
        <row r="40">
          <cell r="D40" t="str">
            <v>0095-02</v>
          </cell>
          <cell r="E40">
            <v>1554144</v>
          </cell>
          <cell r="F40">
            <v>40878226.714999996</v>
          </cell>
          <cell r="G40" t="str">
            <v>1Directivo</v>
          </cell>
          <cell r="H40" t="str">
            <v>Director de Escuela, o de Instituto, o de Centro o Jefe de Departamento de Universidad</v>
          </cell>
        </row>
        <row r="41">
          <cell r="D41" t="str">
            <v>0095-01</v>
          </cell>
          <cell r="E41">
            <v>1386033</v>
          </cell>
          <cell r="F41">
            <v>36456448.822083339</v>
          </cell>
          <cell r="G41" t="str">
            <v>1Directivo</v>
          </cell>
          <cell r="H41" t="str">
            <v>Director de Escuela, o de Instituto, o de Centro o Jefe de Departamento de Universidad</v>
          </cell>
        </row>
        <row r="42">
          <cell r="D42" t="str">
            <v>0105-19</v>
          </cell>
          <cell r="E42">
            <v>3371711</v>
          </cell>
          <cell r="F42">
            <v>68454930.898750007</v>
          </cell>
          <cell r="G42" t="str">
            <v>1Directivo</v>
          </cell>
          <cell r="H42" t="str">
            <v>Director de Superintendencia</v>
          </cell>
        </row>
        <row r="43">
          <cell r="D43" t="str">
            <v>0105-18</v>
          </cell>
          <cell r="E43">
            <v>3126904</v>
          </cell>
          <cell r="F43">
            <v>63484681.011249997</v>
          </cell>
          <cell r="G43" t="str">
            <v>1Directivo</v>
          </cell>
          <cell r="H43" t="str">
            <v>Director de Superintendencia</v>
          </cell>
        </row>
        <row r="44">
          <cell r="D44" t="str">
            <v>0105-17</v>
          </cell>
          <cell r="E44">
            <v>2882184</v>
          </cell>
          <cell r="F44">
            <v>58516197.451250002</v>
          </cell>
          <cell r="G44" t="str">
            <v>1Directivo</v>
          </cell>
          <cell r="H44" t="str">
            <v>Director de Superintendencia</v>
          </cell>
        </row>
        <row r="45">
          <cell r="D45" t="str">
            <v>0105-15</v>
          </cell>
          <cell r="E45">
            <v>2688771</v>
          </cell>
          <cell r="F45">
            <v>54589385.942916669</v>
          </cell>
          <cell r="G45" t="str">
            <v>1Directivo</v>
          </cell>
          <cell r="H45" t="str">
            <v>Director de Superintendencia</v>
          </cell>
        </row>
        <row r="46">
          <cell r="D46" t="str">
            <v>0105-13</v>
          </cell>
          <cell r="E46">
            <v>2494548</v>
          </cell>
          <cell r="F46">
            <v>50646129.210416675</v>
          </cell>
          <cell r="G46" t="str">
            <v>1Directivo</v>
          </cell>
          <cell r="H46" t="str">
            <v>Director de Superintendencia</v>
          </cell>
        </row>
        <row r="47">
          <cell r="D47" t="str">
            <v>0105-11</v>
          </cell>
          <cell r="E47">
            <v>2313908</v>
          </cell>
          <cell r="F47">
            <v>46978644.443333343</v>
          </cell>
          <cell r="G47" t="str">
            <v>1Directivo</v>
          </cell>
          <cell r="H47" t="str">
            <v>Director de Superintendencia</v>
          </cell>
        </row>
        <row r="48">
          <cell r="D48" t="str">
            <v>0180-21</v>
          </cell>
          <cell r="E48">
            <v>3767529</v>
          </cell>
          <cell r="F48">
            <v>76491116.052500024</v>
          </cell>
          <cell r="G48" t="str">
            <v>1Directivo</v>
          </cell>
          <cell r="H48" t="str">
            <v>Director de Unidad Hospitalaria</v>
          </cell>
        </row>
        <row r="49">
          <cell r="D49" t="str">
            <v>0180-20</v>
          </cell>
          <cell r="E49">
            <v>3714119</v>
          </cell>
          <cell r="F49">
            <v>75406747.347499996</v>
          </cell>
          <cell r="G49" t="str">
            <v>1Directivo</v>
          </cell>
          <cell r="H49" t="str">
            <v>Director de Unidad Hospitalaria</v>
          </cell>
        </row>
        <row r="50">
          <cell r="D50" t="str">
            <v>0180-19</v>
          </cell>
          <cell r="E50">
            <v>3371711</v>
          </cell>
          <cell r="F50">
            <v>68454930.898750007</v>
          </cell>
          <cell r="G50" t="str">
            <v>1Directivo</v>
          </cell>
          <cell r="H50" t="str">
            <v>Director de Unidad Hospitalaria</v>
          </cell>
        </row>
        <row r="51">
          <cell r="D51" t="str">
            <v>0180-18</v>
          </cell>
          <cell r="E51">
            <v>3126904</v>
          </cell>
          <cell r="F51">
            <v>63484681.011249997</v>
          </cell>
          <cell r="G51" t="str">
            <v>1Directivo</v>
          </cell>
          <cell r="H51" t="str">
            <v>Director de Unidad Hospitalaria</v>
          </cell>
        </row>
        <row r="52">
          <cell r="D52" t="str">
            <v>0156-23</v>
          </cell>
          <cell r="E52">
            <v>4586915</v>
          </cell>
          <cell r="F52">
            <v>93126887.037499994</v>
          </cell>
          <cell r="G52" t="str">
            <v>1Directivo</v>
          </cell>
          <cell r="H52" t="str">
            <v>Director del Comisionado Nacional de la Policía o Comisionado Delegado</v>
          </cell>
        </row>
        <row r="53">
          <cell r="D53" t="str">
            <v>0156-22</v>
          </cell>
          <cell r="E53">
            <v>4172597</v>
          </cell>
          <cell r="F53">
            <v>84715101.422499999</v>
          </cell>
          <cell r="G53" t="str">
            <v>1Directivo</v>
          </cell>
          <cell r="H53" t="str">
            <v>Director del Comisionado Nacional de la Policía o Comisionado Delegado</v>
          </cell>
        </row>
        <row r="54">
          <cell r="D54" t="str">
            <v>0087-19</v>
          </cell>
          <cell r="E54">
            <v>3371711</v>
          </cell>
          <cell r="F54">
            <v>88685196.898750022</v>
          </cell>
          <cell r="G54" t="str">
            <v>1Directivo</v>
          </cell>
          <cell r="H54" t="str">
            <v>Director General de Protocolo</v>
          </cell>
        </row>
        <row r="55">
          <cell r="D55" t="str">
            <v>0087-18</v>
          </cell>
          <cell r="E55">
            <v>3126904</v>
          </cell>
          <cell r="F55">
            <v>82246105.011250004</v>
          </cell>
          <cell r="G55" t="str">
            <v>1Directivo</v>
          </cell>
          <cell r="H55" t="str">
            <v>Director General de Protocolo</v>
          </cell>
        </row>
        <row r="56">
          <cell r="D56" t="str">
            <v>0042-18</v>
          </cell>
          <cell r="E56">
            <v>3126904</v>
          </cell>
          <cell r="F56">
            <v>82246105.011250004</v>
          </cell>
          <cell r="G56" t="str">
            <v>1Directivo</v>
          </cell>
          <cell r="H56" t="str">
            <v>Director Territorial</v>
          </cell>
        </row>
        <row r="57">
          <cell r="D57" t="str">
            <v>0042-17</v>
          </cell>
          <cell r="E57">
            <v>2882184</v>
          </cell>
          <cell r="F57">
            <v>75809301.451250017</v>
          </cell>
          <cell r="G57" t="str">
            <v>1Directivo</v>
          </cell>
          <cell r="H57" t="str">
            <v>Director Territorial</v>
          </cell>
        </row>
        <row r="58">
          <cell r="D58" t="str">
            <v>0042-15</v>
          </cell>
          <cell r="E58">
            <v>2688771</v>
          </cell>
          <cell r="F58">
            <v>70722011.942916676</v>
          </cell>
          <cell r="G58" t="str">
            <v>1Directivo</v>
          </cell>
          <cell r="H58" t="str">
            <v>Director Territorial</v>
          </cell>
        </row>
        <row r="59">
          <cell r="D59" t="str">
            <v>0042-14</v>
          </cell>
          <cell r="E59">
            <v>2632711</v>
          </cell>
          <cell r="F59">
            <v>69247481.006250009</v>
          </cell>
          <cell r="G59" t="str">
            <v>1Directivo</v>
          </cell>
          <cell r="H59" t="str">
            <v>Director Territorial</v>
          </cell>
        </row>
        <row r="60">
          <cell r="D60" t="str">
            <v>0042-13</v>
          </cell>
          <cell r="E60">
            <v>2494548</v>
          </cell>
          <cell r="F60">
            <v>65613417.210416675</v>
          </cell>
          <cell r="G60" t="str">
            <v>1Directivo</v>
          </cell>
          <cell r="H60" t="str">
            <v>Director Territorial</v>
          </cell>
        </row>
        <row r="61">
          <cell r="D61" t="str">
            <v>0042-12</v>
          </cell>
          <cell r="E61">
            <v>2387836</v>
          </cell>
          <cell r="F61">
            <v>62806600.521250002</v>
          </cell>
          <cell r="G61" t="str">
            <v>1Directivo</v>
          </cell>
          <cell r="H61" t="str">
            <v>Director Territorial</v>
          </cell>
        </row>
        <row r="62">
          <cell r="D62" t="str">
            <v>0042-11</v>
          </cell>
          <cell r="E62">
            <v>2313908</v>
          </cell>
          <cell r="F62">
            <v>60862092.443333343</v>
          </cell>
          <cell r="G62" t="str">
            <v>1Directivo</v>
          </cell>
          <cell r="H62" t="str">
            <v>Director Territorial</v>
          </cell>
        </row>
        <row r="63">
          <cell r="D63" t="str">
            <v>0042-10</v>
          </cell>
          <cell r="E63">
            <v>2277479</v>
          </cell>
          <cell r="F63">
            <v>59903910.372499995</v>
          </cell>
          <cell r="G63" t="str">
            <v>1Directivo</v>
          </cell>
          <cell r="H63" t="str">
            <v>Director Territorial</v>
          </cell>
        </row>
        <row r="64">
          <cell r="D64" t="str">
            <v>0090-00</v>
          </cell>
          <cell r="E64" t="e">
            <v>#N/A</v>
          </cell>
          <cell r="F64" t="e">
            <v>#VALUE!</v>
          </cell>
          <cell r="G64" t="str">
            <v>1Directivo</v>
          </cell>
          <cell r="H64" t="str">
            <v>Experto de Comisión Reguladora o de Comisión Nacional de Regalías o Interventor de Petróleos</v>
          </cell>
        </row>
        <row r="65">
          <cell r="D65" t="str">
            <v>0015-25</v>
          </cell>
          <cell r="E65">
            <v>5343919</v>
          </cell>
          <cell r="F65">
            <v>140559647.24833331</v>
          </cell>
          <cell r="G65" t="str">
            <v>1Directivo</v>
          </cell>
          <cell r="H65" t="str">
            <v>Gerente, Presidente o Director General o Nacional de Entidad Descentralizada o de Unidad Administrativa Especial.</v>
          </cell>
        </row>
        <row r="66">
          <cell r="D66" t="str">
            <v>0015-24</v>
          </cell>
          <cell r="E66">
            <v>4951937</v>
          </cell>
          <cell r="F66">
            <v>130249451.36208333</v>
          </cell>
          <cell r="G66" t="str">
            <v>1Directivo</v>
          </cell>
          <cell r="H66" t="str">
            <v>Gerente, Presidente o Director General o Nacional de Entidad Descentralizada o de Unidad Administrativa Especial.</v>
          </cell>
        </row>
        <row r="67">
          <cell r="D67" t="str">
            <v>0015-23</v>
          </cell>
          <cell r="E67">
            <v>4586915</v>
          </cell>
          <cell r="F67">
            <v>120648377.03749999</v>
          </cell>
          <cell r="G67" t="str">
            <v>1Directivo</v>
          </cell>
          <cell r="H67" t="str">
            <v>Gerente, Presidente o Director General o Nacional de Entidad Descentralizada o de Unidad Administrativa Especial.</v>
          </cell>
        </row>
        <row r="68">
          <cell r="D68" t="str">
            <v>0015-22</v>
          </cell>
          <cell r="E68">
            <v>4172597</v>
          </cell>
          <cell r="F68">
            <v>109750683.4225</v>
          </cell>
          <cell r="G68" t="str">
            <v>1Directivo</v>
          </cell>
          <cell r="H68" t="str">
            <v>Gerente, Presidente o Director General o Nacional de Entidad Descentralizada o de Unidad Administrativa Especial.</v>
          </cell>
        </row>
        <row r="69">
          <cell r="D69" t="str">
            <v>0015-21</v>
          </cell>
          <cell r="E69">
            <v>3767529</v>
          </cell>
          <cell r="F69">
            <v>99096290.052500039</v>
          </cell>
          <cell r="G69" t="str">
            <v>1Directivo</v>
          </cell>
          <cell r="H69" t="str">
            <v>Gerente, Presidente o Director General o Nacional de Entidad Descentralizada o de Unidad Administrativa Especial.</v>
          </cell>
        </row>
        <row r="70">
          <cell r="D70" t="str">
            <v>0015-20</v>
          </cell>
          <cell r="E70">
            <v>3714119</v>
          </cell>
          <cell r="F70">
            <v>97691461.347499996</v>
          </cell>
          <cell r="G70" t="str">
            <v>1Directivo</v>
          </cell>
          <cell r="H70" t="str">
            <v>Gerente, Presidente o Director General o Nacional de Entidad Descentralizada o de Unidad Administrativa Especial.</v>
          </cell>
        </row>
        <row r="71">
          <cell r="D71" t="str">
            <v>0015-19</v>
          </cell>
          <cell r="E71">
            <v>3371711</v>
          </cell>
          <cell r="F71">
            <v>88685196.898750022</v>
          </cell>
          <cell r="G71" t="str">
            <v>1Directivo</v>
          </cell>
          <cell r="H71" t="str">
            <v>Gerente, Presidente o Director General o Nacional de Entidad Descentralizada o de Unidad Administrativa Especial.</v>
          </cell>
        </row>
        <row r="72">
          <cell r="D72" t="str">
            <v>0015-18</v>
          </cell>
          <cell r="E72">
            <v>3126904</v>
          </cell>
          <cell r="F72">
            <v>82246105.011250004</v>
          </cell>
          <cell r="G72" t="str">
            <v>1Directivo</v>
          </cell>
          <cell r="H72" t="str">
            <v>Gerente, Presidente o Director General o Nacional de Entidad Descentralizada o de Unidad Administrativa Especial.</v>
          </cell>
        </row>
        <row r="73">
          <cell r="D73" t="str">
            <v>0015-17</v>
          </cell>
          <cell r="E73">
            <v>2882184</v>
          </cell>
          <cell r="F73">
            <v>75809301.451250017</v>
          </cell>
          <cell r="G73" t="str">
            <v>1Directivo</v>
          </cell>
          <cell r="H73" t="str">
            <v>Gerente, Presidente o Director General o Nacional de Entidad Descentralizada o de Unidad Administrativa Especial.</v>
          </cell>
        </row>
        <row r="74">
          <cell r="D74" t="str">
            <v>0015-16</v>
          </cell>
          <cell r="E74">
            <v>2727257</v>
          </cell>
          <cell r="F74">
            <v>71734298.720000014</v>
          </cell>
          <cell r="G74" t="str">
            <v>1Directivo</v>
          </cell>
          <cell r="H74" t="str">
            <v>Gerente, Presidente o Director General o Nacional de Entidad Descentralizada o de Unidad Administrativa Especial.</v>
          </cell>
        </row>
        <row r="75">
          <cell r="D75" t="str">
            <v>0138-19</v>
          </cell>
          <cell r="E75">
            <v>3371711</v>
          </cell>
          <cell r="F75">
            <v>68454930.898750007</v>
          </cell>
          <cell r="G75" t="str">
            <v>1Directivo</v>
          </cell>
          <cell r="H75" t="str">
            <v>Intendente</v>
          </cell>
        </row>
        <row r="76">
          <cell r="D76" t="str">
            <v>0138-18</v>
          </cell>
          <cell r="E76">
            <v>3126904</v>
          </cell>
          <cell r="F76">
            <v>63484681.011249997</v>
          </cell>
          <cell r="G76" t="str">
            <v>1Directivo</v>
          </cell>
          <cell r="H76" t="str">
            <v>Intendente</v>
          </cell>
        </row>
        <row r="77">
          <cell r="D77" t="str">
            <v>0138-17</v>
          </cell>
          <cell r="E77">
            <v>2882184</v>
          </cell>
          <cell r="F77">
            <v>58516197.451250002</v>
          </cell>
          <cell r="G77" t="str">
            <v>1Directivo</v>
          </cell>
          <cell r="H77" t="str">
            <v>Intendente</v>
          </cell>
        </row>
        <row r="78">
          <cell r="D78" t="str">
            <v>0138-15</v>
          </cell>
          <cell r="E78">
            <v>2688771</v>
          </cell>
          <cell r="F78">
            <v>54589385.942916669</v>
          </cell>
          <cell r="G78" t="str">
            <v>1Directivo</v>
          </cell>
          <cell r="H78" t="str">
            <v>Intendente</v>
          </cell>
        </row>
        <row r="79">
          <cell r="D79" t="str">
            <v>0138-13</v>
          </cell>
          <cell r="E79">
            <v>2494548</v>
          </cell>
          <cell r="F79">
            <v>50646129.210416675</v>
          </cell>
          <cell r="G79" t="str">
            <v>1Directivo</v>
          </cell>
          <cell r="H79" t="str">
            <v>Intendente</v>
          </cell>
        </row>
        <row r="80">
          <cell r="D80" t="str">
            <v>0137-20</v>
          </cell>
          <cell r="E80">
            <v>3714119</v>
          </cell>
          <cell r="F80">
            <v>75406747.347499996</v>
          </cell>
          <cell r="G80" t="str">
            <v>1Directivo</v>
          </cell>
          <cell r="H80" t="str">
            <v>Jefe de Oficina</v>
          </cell>
        </row>
        <row r="81">
          <cell r="D81" t="str">
            <v>0137-19</v>
          </cell>
          <cell r="E81">
            <v>3371711</v>
          </cell>
          <cell r="F81">
            <v>68454930.898750007</v>
          </cell>
          <cell r="G81" t="str">
            <v>1Directivo</v>
          </cell>
          <cell r="H81" t="str">
            <v>Jefe de Oficina</v>
          </cell>
        </row>
        <row r="82">
          <cell r="D82" t="str">
            <v>0137-18</v>
          </cell>
          <cell r="E82">
            <v>3126904</v>
          </cell>
          <cell r="F82">
            <v>63484681.011249997</v>
          </cell>
          <cell r="G82" t="str">
            <v>1Directivo</v>
          </cell>
          <cell r="H82" t="str">
            <v>Jefe de Oficina</v>
          </cell>
        </row>
        <row r="83">
          <cell r="D83" t="str">
            <v>0137-17</v>
          </cell>
          <cell r="E83">
            <v>2882184</v>
          </cell>
          <cell r="F83">
            <v>58516197.451250002</v>
          </cell>
          <cell r="G83" t="str">
            <v>1Directivo</v>
          </cell>
          <cell r="H83" t="str">
            <v>Jefe de Oficina</v>
          </cell>
        </row>
        <row r="84">
          <cell r="D84" t="str">
            <v>0137-16</v>
          </cell>
          <cell r="E84">
            <v>2727257</v>
          </cell>
          <cell r="F84">
            <v>55370756.720000014</v>
          </cell>
          <cell r="G84" t="str">
            <v>1Directivo</v>
          </cell>
          <cell r="H84" t="str">
            <v>Jefe de Oficina</v>
          </cell>
        </row>
        <row r="85">
          <cell r="D85" t="str">
            <v>0137-15</v>
          </cell>
          <cell r="E85">
            <v>2688771</v>
          </cell>
          <cell r="F85">
            <v>54589385.942916669</v>
          </cell>
          <cell r="G85" t="str">
            <v>1Directivo</v>
          </cell>
          <cell r="H85" t="str">
            <v>Jefe de Oficina</v>
          </cell>
        </row>
        <row r="86">
          <cell r="D86" t="str">
            <v>0137-14</v>
          </cell>
          <cell r="E86">
            <v>2632711</v>
          </cell>
          <cell r="F86">
            <v>53451215.006250009</v>
          </cell>
          <cell r="G86" t="str">
            <v>1Directivo</v>
          </cell>
          <cell r="H86" t="str">
            <v>Jefe de Oficina</v>
          </cell>
        </row>
        <row r="87">
          <cell r="D87" t="str">
            <v>0137-13</v>
          </cell>
          <cell r="E87">
            <v>2494548</v>
          </cell>
          <cell r="F87">
            <v>50646129.210416675</v>
          </cell>
          <cell r="G87" t="str">
            <v>1Directivo</v>
          </cell>
          <cell r="H87" t="str">
            <v>Jefe de Oficina</v>
          </cell>
        </row>
        <row r="88">
          <cell r="D88" t="str">
            <v>0137-12</v>
          </cell>
          <cell r="E88">
            <v>2387836</v>
          </cell>
          <cell r="F88">
            <v>48479584.521250002</v>
          </cell>
          <cell r="G88" t="str">
            <v>1Directivo</v>
          </cell>
          <cell r="H88" t="str">
            <v>Jefe de Oficina</v>
          </cell>
        </row>
        <row r="89">
          <cell r="D89" t="str">
            <v>0137-11</v>
          </cell>
          <cell r="E89">
            <v>2313908</v>
          </cell>
          <cell r="F89">
            <v>46978644.443333343</v>
          </cell>
          <cell r="G89" t="str">
            <v>1Directivo</v>
          </cell>
          <cell r="H89" t="str">
            <v>Jefe de Oficina</v>
          </cell>
        </row>
        <row r="90">
          <cell r="D90" t="str">
            <v>0028-23</v>
          </cell>
          <cell r="E90">
            <v>4586915</v>
          </cell>
          <cell r="F90">
            <v>120648377.03749999</v>
          </cell>
          <cell r="G90" t="str">
            <v>1Directivo</v>
          </cell>
          <cell r="H90" t="str">
            <v>Jefe de Unidad Especial</v>
          </cell>
        </row>
        <row r="91">
          <cell r="D91" t="str">
            <v>0028-22</v>
          </cell>
          <cell r="E91">
            <v>4172597</v>
          </cell>
          <cell r="F91">
            <v>109750683.4225</v>
          </cell>
          <cell r="G91" t="str">
            <v>1Directivo</v>
          </cell>
          <cell r="H91" t="str">
            <v>Jefe de Unidad Especial</v>
          </cell>
        </row>
        <row r="92">
          <cell r="D92" t="str">
            <v>0005-00</v>
          </cell>
          <cell r="E92" t="e">
            <v>#N/A</v>
          </cell>
          <cell r="F92" t="e">
            <v>#VALUE!</v>
          </cell>
          <cell r="G92" t="str">
            <v>1Directivo</v>
          </cell>
          <cell r="H92" t="str">
            <v>Ministro</v>
          </cell>
        </row>
        <row r="93">
          <cell r="D93" t="str">
            <v>0074-19</v>
          </cell>
          <cell r="E93">
            <v>3371711</v>
          </cell>
          <cell r="F93">
            <v>88685196.898750022</v>
          </cell>
          <cell r="G93" t="str">
            <v>1Directivo</v>
          </cell>
          <cell r="H93" t="str">
            <v>Ministro Plenipotenciario</v>
          </cell>
        </row>
        <row r="94">
          <cell r="D94" t="str">
            <v>0074-18</v>
          </cell>
          <cell r="E94">
            <v>3126904</v>
          </cell>
          <cell r="F94">
            <v>82246105.011250004</v>
          </cell>
          <cell r="G94" t="str">
            <v>1Directivo</v>
          </cell>
          <cell r="H94" t="str">
            <v>Ministro Plenipotenciario</v>
          </cell>
        </row>
        <row r="95">
          <cell r="D95" t="str">
            <v>0088-00</v>
          </cell>
          <cell r="E95" t="e">
            <v>#N/A</v>
          </cell>
          <cell r="F95" t="e">
            <v>#VALUE!</v>
          </cell>
          <cell r="G95" t="str">
            <v>1Directivo</v>
          </cell>
          <cell r="H95" t="str">
            <v>Negociador Internacional</v>
          </cell>
        </row>
        <row r="96">
          <cell r="D96" t="str">
            <v>0052-13</v>
          </cell>
          <cell r="E96">
            <v>2494548</v>
          </cell>
          <cell r="F96">
            <v>65613417.210416675</v>
          </cell>
          <cell r="G96" t="str">
            <v>1Directivo</v>
          </cell>
          <cell r="H96" t="str">
            <v>Rector de Institución Universitaria o de Escuela Tecnológica</v>
          </cell>
        </row>
        <row r="97">
          <cell r="D97" t="str">
            <v>0052-11</v>
          </cell>
          <cell r="E97">
            <v>2313908</v>
          </cell>
          <cell r="F97">
            <v>60862092.443333343</v>
          </cell>
          <cell r="G97" t="str">
            <v>1Directivo</v>
          </cell>
          <cell r="H97" t="str">
            <v>Rector de Institución Universitaria o de Escuela Tecnológica</v>
          </cell>
        </row>
        <row r="98">
          <cell r="D98" t="str">
            <v>0052-09</v>
          </cell>
          <cell r="E98">
            <v>2116347</v>
          </cell>
          <cell r="F98">
            <v>55665699.230000004</v>
          </cell>
          <cell r="G98" t="str">
            <v>1Directivo</v>
          </cell>
          <cell r="H98" t="str">
            <v>Rector de Institución Universitaria o de Escuela Tecnológica</v>
          </cell>
        </row>
        <row r="99">
          <cell r="D99" t="str">
            <v>0052-07</v>
          </cell>
          <cell r="E99">
            <v>1992289</v>
          </cell>
          <cell r="F99">
            <v>52402635.422499999</v>
          </cell>
          <cell r="G99" t="str">
            <v>1Directivo</v>
          </cell>
          <cell r="H99" t="str">
            <v>Rector de Institución Universitaria o de Escuela Tecnológica</v>
          </cell>
        </row>
        <row r="100">
          <cell r="D100" t="str">
            <v>0052-05</v>
          </cell>
          <cell r="E100">
            <v>1796281</v>
          </cell>
          <cell r="F100">
            <v>47247090.345416673</v>
          </cell>
          <cell r="G100" t="str">
            <v>1Directivo</v>
          </cell>
          <cell r="H100" t="str">
            <v>Rector de Institución Universitaria o de Escuela Tecnológica</v>
          </cell>
        </row>
        <row r="101">
          <cell r="D101" t="str">
            <v>0045-22</v>
          </cell>
          <cell r="E101">
            <v>4172597</v>
          </cell>
          <cell r="F101">
            <v>109750683.4225</v>
          </cell>
          <cell r="G101" t="str">
            <v>1Directivo</v>
          </cell>
          <cell r="H101" t="str">
            <v>Rector de Universidad</v>
          </cell>
        </row>
        <row r="102">
          <cell r="D102" t="str">
            <v>0045-21</v>
          </cell>
          <cell r="E102">
            <v>3767529</v>
          </cell>
          <cell r="F102">
            <v>99096290.052500039</v>
          </cell>
          <cell r="G102" t="str">
            <v>1Directivo</v>
          </cell>
          <cell r="H102" t="str">
            <v>Rector de Universidad</v>
          </cell>
        </row>
        <row r="103">
          <cell r="D103" t="str">
            <v>0045-20</v>
          </cell>
          <cell r="E103">
            <v>3714119</v>
          </cell>
          <cell r="F103">
            <v>97691461.347499996</v>
          </cell>
          <cell r="G103" t="str">
            <v>1Directivo</v>
          </cell>
          <cell r="H103" t="str">
            <v>Rector de Universidad</v>
          </cell>
        </row>
        <row r="104">
          <cell r="D104" t="str">
            <v>0045-19</v>
          </cell>
          <cell r="E104">
            <v>3371711</v>
          </cell>
          <cell r="F104">
            <v>88685196.898750022</v>
          </cell>
          <cell r="G104" t="str">
            <v>1Directivo</v>
          </cell>
          <cell r="H104" t="str">
            <v>Rector de Universidad</v>
          </cell>
        </row>
        <row r="105">
          <cell r="D105" t="str">
            <v>0045-18</v>
          </cell>
          <cell r="E105">
            <v>3126904</v>
          </cell>
          <cell r="F105">
            <v>82246105.011250004</v>
          </cell>
          <cell r="G105" t="str">
            <v>1Directivo</v>
          </cell>
          <cell r="H105" t="str">
            <v>Rector de Universidad</v>
          </cell>
        </row>
        <row r="106">
          <cell r="D106" t="str">
            <v>0045-17</v>
          </cell>
          <cell r="E106">
            <v>2882184</v>
          </cell>
          <cell r="F106">
            <v>75809301.451250017</v>
          </cell>
          <cell r="G106" t="str">
            <v>1Directivo</v>
          </cell>
          <cell r="H106" t="str">
            <v>Rector de Universidad</v>
          </cell>
        </row>
        <row r="107">
          <cell r="D107" t="str">
            <v>0045-16</v>
          </cell>
          <cell r="E107">
            <v>2727257</v>
          </cell>
          <cell r="F107">
            <v>71734298.720000014</v>
          </cell>
          <cell r="G107" t="str">
            <v>1Directivo</v>
          </cell>
          <cell r="H107" t="str">
            <v>Rector de Universidad</v>
          </cell>
        </row>
        <row r="108">
          <cell r="D108" t="str">
            <v>0185-06</v>
          </cell>
          <cell r="E108">
            <v>1879165</v>
          </cell>
          <cell r="F108">
            <v>38152175.625416674</v>
          </cell>
          <cell r="G108" t="str">
            <v>1Directivo</v>
          </cell>
          <cell r="H108" t="str">
            <v>Secretario General de Institución Universitaria o de Escuela Tecnológica</v>
          </cell>
        </row>
        <row r="109">
          <cell r="D109" t="str">
            <v>0185-04</v>
          </cell>
          <cell r="E109">
            <v>1750380</v>
          </cell>
          <cell r="F109">
            <v>35537488.8125</v>
          </cell>
          <cell r="G109" t="str">
            <v>1Directivo</v>
          </cell>
          <cell r="H109" t="str">
            <v>Secretario General de Institución Universitaria o de Escuela Tecnológica</v>
          </cell>
        </row>
        <row r="110">
          <cell r="D110" t="str">
            <v>0185-02</v>
          </cell>
          <cell r="E110">
            <v>1554144</v>
          </cell>
          <cell r="F110">
            <v>31553362.715</v>
          </cell>
          <cell r="G110" t="str">
            <v>1Directivo</v>
          </cell>
          <cell r="H110" t="str">
            <v>Secretario General de Institución Universitaria o de Escuela Tecnológica</v>
          </cell>
        </row>
        <row r="111">
          <cell r="D111" t="str">
            <v>0185-01</v>
          </cell>
          <cell r="E111">
            <v>1386033</v>
          </cell>
          <cell r="F111">
            <v>28140250.822083335</v>
          </cell>
          <cell r="G111" t="str">
            <v>1Directivo</v>
          </cell>
          <cell r="H111" t="str">
            <v>Secretario General de Institución Universitaria o de Escuela Tecnológica</v>
          </cell>
        </row>
        <row r="112">
          <cell r="D112" t="str">
            <v>0035-23</v>
          </cell>
          <cell r="E112">
            <v>4586915</v>
          </cell>
          <cell r="F112">
            <v>120648377.03749999</v>
          </cell>
          <cell r="G112" t="str">
            <v>1Directivo</v>
          </cell>
          <cell r="H112" t="str">
            <v>Secretario General de Ministerio o de Departamento Administrativo</v>
          </cell>
        </row>
        <row r="113">
          <cell r="D113" t="str">
            <v>0035-22</v>
          </cell>
          <cell r="E113">
            <v>4172597</v>
          </cell>
          <cell r="F113">
            <v>109750683.4225</v>
          </cell>
          <cell r="G113" t="str">
            <v>1Directivo</v>
          </cell>
          <cell r="H113" t="str">
            <v>Secretario General de Ministerio o de Departamento Administrativo</v>
          </cell>
        </row>
        <row r="114">
          <cell r="D114" t="str">
            <v>0035-21</v>
          </cell>
          <cell r="E114">
            <v>3767529</v>
          </cell>
          <cell r="F114">
            <v>99096290.052500039</v>
          </cell>
          <cell r="G114" t="str">
            <v>1Directivo</v>
          </cell>
          <cell r="H114" t="str">
            <v>Secretario General de Ministerio o de Departamento Administrativo</v>
          </cell>
        </row>
        <row r="115">
          <cell r="D115" t="str">
            <v>0035-20</v>
          </cell>
          <cell r="E115">
            <v>3714119</v>
          </cell>
          <cell r="F115">
            <v>97691461.347499996</v>
          </cell>
          <cell r="G115" t="str">
            <v>1Directivo</v>
          </cell>
          <cell r="H115" t="str">
            <v>Secretario General de Ministerio o de Departamento Administrativo</v>
          </cell>
        </row>
        <row r="116">
          <cell r="D116" t="str">
            <v>0035-19</v>
          </cell>
          <cell r="E116">
            <v>3371711</v>
          </cell>
          <cell r="F116">
            <v>88685196.898750022</v>
          </cell>
          <cell r="G116" t="str">
            <v>1Directivo</v>
          </cell>
          <cell r="H116" t="str">
            <v>Secretario General de Ministerio o de Departamento Administrativo</v>
          </cell>
        </row>
        <row r="117">
          <cell r="D117" t="str">
            <v>0037-23</v>
          </cell>
          <cell r="E117">
            <v>4586915</v>
          </cell>
          <cell r="F117">
            <v>120648377.03749999</v>
          </cell>
          <cell r="G117" t="str">
            <v>1Directivo</v>
          </cell>
          <cell r="H117" t="str">
            <v>Secretario General de Unidad Administrativa Especial, o de Superintendencia o de Entidad Descentralizada</v>
          </cell>
        </row>
        <row r="118">
          <cell r="D118" t="str">
            <v>0037-22</v>
          </cell>
          <cell r="E118">
            <v>4172597</v>
          </cell>
          <cell r="F118">
            <v>109750683.4225</v>
          </cell>
          <cell r="G118" t="str">
            <v>1Directivo</v>
          </cell>
          <cell r="H118" t="str">
            <v>Secretario General de Unidad Administrativa Especial, o de Superintendencia o de Entidad Descentralizada</v>
          </cell>
        </row>
        <row r="119">
          <cell r="D119" t="str">
            <v>0037-21</v>
          </cell>
          <cell r="E119">
            <v>3767529</v>
          </cell>
          <cell r="F119">
            <v>99096290.052500039</v>
          </cell>
          <cell r="G119" t="str">
            <v>1Directivo</v>
          </cell>
          <cell r="H119" t="str">
            <v>Secretario General de Unidad Administrativa Especial, o de Superintendencia o de Entidad Descentralizada</v>
          </cell>
        </row>
        <row r="120">
          <cell r="D120" t="str">
            <v>0037-20</v>
          </cell>
          <cell r="E120">
            <v>3714119</v>
          </cell>
          <cell r="F120">
            <v>97691461.347499996</v>
          </cell>
          <cell r="G120" t="str">
            <v>1Directivo</v>
          </cell>
          <cell r="H120" t="str">
            <v>Secretario General de Unidad Administrativa Especial, o de Superintendencia o de Entidad Descentralizada</v>
          </cell>
        </row>
        <row r="121">
          <cell r="D121" t="str">
            <v>0037-19</v>
          </cell>
          <cell r="E121">
            <v>3371711</v>
          </cell>
          <cell r="F121">
            <v>88685196.898750022</v>
          </cell>
          <cell r="G121" t="str">
            <v>1Directivo</v>
          </cell>
          <cell r="H121" t="str">
            <v>Secretario General de Unidad Administrativa Especial, o de Superintendencia o de Entidad Descentralizada</v>
          </cell>
        </row>
        <row r="122">
          <cell r="D122" t="str">
            <v>0037-18</v>
          </cell>
          <cell r="E122">
            <v>3126904</v>
          </cell>
          <cell r="F122">
            <v>82246105.011250004</v>
          </cell>
          <cell r="G122" t="str">
            <v>1Directivo</v>
          </cell>
          <cell r="H122" t="str">
            <v>Secretario General de Unidad Administrativa Especial, o de Superintendencia o de Entidad Descentralizada</v>
          </cell>
        </row>
        <row r="123">
          <cell r="D123" t="str">
            <v>0037-17</v>
          </cell>
          <cell r="E123">
            <v>2882184</v>
          </cell>
          <cell r="F123">
            <v>75809301.451250017</v>
          </cell>
          <cell r="G123" t="str">
            <v>1Directivo</v>
          </cell>
          <cell r="H123" t="str">
            <v>Secretario General de Unidad Administrativa Especial, o de Superintendencia o de Entidad Descentralizada</v>
          </cell>
        </row>
        <row r="124">
          <cell r="D124" t="str">
            <v>0037-16</v>
          </cell>
          <cell r="E124">
            <v>2727257</v>
          </cell>
          <cell r="F124">
            <v>71734298.720000014</v>
          </cell>
          <cell r="G124" t="str">
            <v>1Directivo</v>
          </cell>
          <cell r="H124" t="str">
            <v>Secretario General de Unidad Administrativa Especial, o de Superintendencia o de Entidad Descentralizada</v>
          </cell>
        </row>
        <row r="125">
          <cell r="D125" t="str">
            <v>0037-15</v>
          </cell>
          <cell r="E125">
            <v>2688771</v>
          </cell>
          <cell r="F125">
            <v>70722011.942916676</v>
          </cell>
          <cell r="G125" t="str">
            <v>1Directivo</v>
          </cell>
          <cell r="H125" t="str">
            <v>Secretario General de Unidad Administrativa Especial, o de Superintendencia o de Entidad Descentralizada</v>
          </cell>
        </row>
        <row r="126">
          <cell r="D126" t="str">
            <v>0037-14</v>
          </cell>
          <cell r="E126">
            <v>2632711</v>
          </cell>
          <cell r="F126">
            <v>69247481.006250009</v>
          </cell>
          <cell r="G126" t="str">
            <v>1Directivo</v>
          </cell>
          <cell r="H126" t="str">
            <v>Secretario General de Unidad Administrativa Especial, o de Superintendencia o de Entidad Descentralizada</v>
          </cell>
        </row>
        <row r="127">
          <cell r="D127" t="str">
            <v>0038-23</v>
          </cell>
          <cell r="E127">
            <v>4586915</v>
          </cell>
          <cell r="F127">
            <v>120648377.03749999</v>
          </cell>
          <cell r="G127" t="str">
            <v>1Directivo</v>
          </cell>
          <cell r="H127" t="str">
            <v>Secretario General del Comisionado Nacional de la Policía</v>
          </cell>
        </row>
        <row r="128">
          <cell r="D128" t="str">
            <v>0038-22</v>
          </cell>
          <cell r="E128">
            <v>4172597</v>
          </cell>
          <cell r="F128">
            <v>109750683.4225</v>
          </cell>
          <cell r="G128" t="str">
            <v>1Directivo</v>
          </cell>
          <cell r="H128" t="str">
            <v>Secretario General del Comisionado Nacional de la Policía</v>
          </cell>
        </row>
        <row r="129">
          <cell r="D129" t="str">
            <v>0008-22</v>
          </cell>
          <cell r="E129">
            <v>4172597</v>
          </cell>
          <cell r="F129">
            <v>109750683.4225</v>
          </cell>
          <cell r="G129" t="str">
            <v>1Directivo</v>
          </cell>
          <cell r="H129" t="str">
            <v>Subcontador General de la Nación</v>
          </cell>
        </row>
        <row r="130">
          <cell r="D130" t="str">
            <v>0008-21</v>
          </cell>
          <cell r="E130">
            <v>3767529</v>
          </cell>
          <cell r="F130">
            <v>99096290.052500039</v>
          </cell>
          <cell r="G130" t="str">
            <v>1Directivo</v>
          </cell>
          <cell r="H130" t="str">
            <v>Subcontador General de la Nación</v>
          </cell>
        </row>
        <row r="131">
          <cell r="D131" t="str">
            <v>0150-21</v>
          </cell>
          <cell r="E131">
            <v>3767529</v>
          </cell>
          <cell r="F131">
            <v>76491116.052500024</v>
          </cell>
          <cell r="G131" t="str">
            <v>1Directivo</v>
          </cell>
          <cell r="H131" t="str">
            <v>Subdirector Administrativo y/o Financiero o Técnico u Operativo</v>
          </cell>
        </row>
        <row r="132">
          <cell r="D132" t="str">
            <v>0150-20</v>
          </cell>
          <cell r="E132">
            <v>3714119</v>
          </cell>
          <cell r="F132">
            <v>75406747.347499996</v>
          </cell>
          <cell r="G132" t="str">
            <v>1Directivo</v>
          </cell>
          <cell r="H132" t="str">
            <v>Subdirector Administrativo y/o Financiero o Técnico u Operativo</v>
          </cell>
        </row>
        <row r="133">
          <cell r="D133" t="str">
            <v>0150-19</v>
          </cell>
          <cell r="E133">
            <v>3371711</v>
          </cell>
          <cell r="F133">
            <v>68454930.898750007</v>
          </cell>
          <cell r="G133" t="str">
            <v>1Directivo</v>
          </cell>
          <cell r="H133" t="str">
            <v>Subdirector Administrativo y/o Financiero o Técnico u Operativo</v>
          </cell>
        </row>
        <row r="134">
          <cell r="D134" t="str">
            <v>0150-18</v>
          </cell>
          <cell r="E134">
            <v>3126904</v>
          </cell>
          <cell r="F134">
            <v>63484681.011249997</v>
          </cell>
          <cell r="G134" t="str">
            <v>1Directivo</v>
          </cell>
          <cell r="H134" t="str">
            <v>Subdirector Administrativo y/o Financiero o Técnico u Operativo</v>
          </cell>
        </row>
        <row r="135">
          <cell r="D135" t="str">
            <v>0150-17</v>
          </cell>
          <cell r="E135">
            <v>2882184</v>
          </cell>
          <cell r="F135">
            <v>58516197.451250002</v>
          </cell>
          <cell r="G135" t="str">
            <v>1Directivo</v>
          </cell>
          <cell r="H135" t="str">
            <v>Subdirector Administrativo y/o Financiero o Técnico u Operativo</v>
          </cell>
        </row>
        <row r="136">
          <cell r="D136" t="str">
            <v>0150-16</v>
          </cell>
          <cell r="E136">
            <v>2727257</v>
          </cell>
          <cell r="F136">
            <v>55370756.720000014</v>
          </cell>
          <cell r="G136" t="str">
            <v>1Directivo</v>
          </cell>
          <cell r="H136" t="str">
            <v>Subdirector Administrativo y/o Financiero o Técnico u Operativo</v>
          </cell>
        </row>
        <row r="137">
          <cell r="D137" t="str">
            <v>0150-14</v>
          </cell>
          <cell r="E137">
            <v>2632711</v>
          </cell>
          <cell r="F137">
            <v>53451215.006250009</v>
          </cell>
          <cell r="G137" t="str">
            <v>1Directivo</v>
          </cell>
          <cell r="H137" t="str">
            <v>Subdirector Administrativo y/o Financiero o Técnico u Operativo</v>
          </cell>
        </row>
        <row r="138">
          <cell r="D138" t="str">
            <v>0150-13</v>
          </cell>
          <cell r="E138">
            <v>2494548</v>
          </cell>
          <cell r="F138">
            <v>50646129.210416675</v>
          </cell>
          <cell r="G138" t="str">
            <v>1Directivo</v>
          </cell>
          <cell r="H138" t="str">
            <v>Subdirector Administrativo y/o Financiero o Técnico u Operativo</v>
          </cell>
        </row>
        <row r="139">
          <cell r="D139" t="str">
            <v>0150-12</v>
          </cell>
          <cell r="E139">
            <v>2387836</v>
          </cell>
          <cell r="F139">
            <v>48479584.521250002</v>
          </cell>
          <cell r="G139" t="str">
            <v>1Directivo</v>
          </cell>
          <cell r="H139" t="str">
            <v>Subdirector Administrativo y/o Financiero o Técnico u Operativo</v>
          </cell>
        </row>
        <row r="140">
          <cell r="D140" t="str">
            <v>0150-11</v>
          </cell>
          <cell r="E140">
            <v>2313908</v>
          </cell>
          <cell r="F140">
            <v>46978644.443333343</v>
          </cell>
          <cell r="G140" t="str">
            <v>1Directivo</v>
          </cell>
          <cell r="H140" t="str">
            <v>Subdirector Administrativo y/o Financiero o Técnico u Operativo</v>
          </cell>
        </row>
        <row r="141">
          <cell r="D141" t="str">
            <v>0025-00</v>
          </cell>
          <cell r="E141" t="e">
            <v>#N/A</v>
          </cell>
          <cell r="F141" t="e">
            <v>#VALUE!</v>
          </cell>
          <cell r="G141" t="str">
            <v>1Directivo</v>
          </cell>
          <cell r="H141" t="str">
            <v>Subdirector de Departamento Administrativo</v>
          </cell>
        </row>
        <row r="142">
          <cell r="D142" t="str">
            <v>0040-23</v>
          </cell>
          <cell r="E142">
            <v>4586915</v>
          </cell>
          <cell r="F142">
            <v>120648377.03749999</v>
          </cell>
          <cell r="G142" t="str">
            <v>1Directivo</v>
          </cell>
          <cell r="H142" t="str">
            <v>Subgerente, Vicepresidente o Subdirector General o Nacional de Entidad Descentralizada o de Unidad Administrativa Especial</v>
          </cell>
        </row>
        <row r="143">
          <cell r="D143" t="str">
            <v>0040-22</v>
          </cell>
          <cell r="E143">
            <v>4172597</v>
          </cell>
          <cell r="F143">
            <v>109750683.4225</v>
          </cell>
          <cell r="G143" t="str">
            <v>1Directivo</v>
          </cell>
          <cell r="H143" t="str">
            <v>Subgerente, Vicepresidente o Subdirector General o Nacional de Entidad Descentralizada o de Unidad Administrativa Especial</v>
          </cell>
        </row>
        <row r="144">
          <cell r="D144" t="str">
            <v>0040-21</v>
          </cell>
          <cell r="E144">
            <v>3767529</v>
          </cell>
          <cell r="F144">
            <v>99096290.052500039</v>
          </cell>
          <cell r="G144" t="str">
            <v>1Directivo</v>
          </cell>
          <cell r="H144" t="str">
            <v>Subgerente, Vicepresidente o Subdirector General o Nacional de Entidad Descentralizada o de Unidad Administrativa Especial</v>
          </cell>
        </row>
        <row r="145">
          <cell r="D145" t="str">
            <v>0040-20</v>
          </cell>
          <cell r="E145">
            <v>3714119</v>
          </cell>
          <cell r="F145">
            <v>97691461.347499996</v>
          </cell>
          <cell r="G145" t="str">
            <v>1Directivo</v>
          </cell>
          <cell r="H145" t="str">
            <v>Subgerente, Vicepresidente o Subdirector General o Nacional de Entidad Descentralizada o de Unidad Administrativa Especial</v>
          </cell>
        </row>
        <row r="146">
          <cell r="D146" t="str">
            <v>0040-19</v>
          </cell>
          <cell r="E146">
            <v>3371711</v>
          </cell>
          <cell r="F146">
            <v>88685196.898750022</v>
          </cell>
          <cell r="G146" t="str">
            <v>1Directivo</v>
          </cell>
          <cell r="H146" t="str">
            <v>Subgerente, Vicepresidente o Subdirector General o Nacional de Entidad Descentralizada o de Unidad Administrativa Especial</v>
          </cell>
        </row>
        <row r="147">
          <cell r="D147" t="str">
            <v>0040-18</v>
          </cell>
          <cell r="E147">
            <v>3126904</v>
          </cell>
          <cell r="F147">
            <v>82246105.011250004</v>
          </cell>
          <cell r="G147" t="str">
            <v>1Directivo</v>
          </cell>
          <cell r="H147" t="str">
            <v>Subgerente, Vicepresidente o Subdirector General o Nacional de Entidad Descentralizada o de Unidad Administrativa Especial</v>
          </cell>
        </row>
        <row r="148">
          <cell r="D148" t="str">
            <v>0040-17</v>
          </cell>
          <cell r="E148">
            <v>2882184</v>
          </cell>
          <cell r="F148">
            <v>75809301.451250017</v>
          </cell>
          <cell r="G148" t="str">
            <v>1Directivo</v>
          </cell>
          <cell r="H148" t="str">
            <v>Subgerente, Vicepresidente o Subdirector General o Nacional de Entidad Descentralizada o de Unidad Administrativa Especial</v>
          </cell>
        </row>
        <row r="149">
          <cell r="D149" t="str">
            <v>0040-16</v>
          </cell>
          <cell r="E149">
            <v>2727257</v>
          </cell>
          <cell r="F149">
            <v>71734298.720000014</v>
          </cell>
          <cell r="G149" t="str">
            <v>1Directivo</v>
          </cell>
          <cell r="H149" t="str">
            <v>Subgerente, Vicepresidente o Subdirector General o Nacional de Entidad Descentralizada o de Unidad Administrativa Especial</v>
          </cell>
        </row>
        <row r="150">
          <cell r="D150" t="str">
            <v>0040-15</v>
          </cell>
          <cell r="E150">
            <v>2688771</v>
          </cell>
          <cell r="F150">
            <v>70722011.942916676</v>
          </cell>
          <cell r="G150" t="str">
            <v>1Directivo</v>
          </cell>
          <cell r="H150" t="str">
            <v>Subgerente, Vicepresidente o Subdirector General o Nacional de Entidad Descentralizada o de Unidad Administrativa Especial</v>
          </cell>
        </row>
        <row r="151">
          <cell r="D151" t="str">
            <v>0040-14</v>
          </cell>
          <cell r="E151">
            <v>2632711</v>
          </cell>
          <cell r="F151">
            <v>69247481.006250009</v>
          </cell>
          <cell r="G151" t="str">
            <v>1Directivo</v>
          </cell>
          <cell r="H151" t="str">
            <v>Subgerente, Vicepresidente o Subdirector General o Nacional de Entidad Descentralizada o de Unidad Administrativa Especial</v>
          </cell>
        </row>
        <row r="152">
          <cell r="D152" t="str">
            <v>0044-19</v>
          </cell>
          <cell r="E152">
            <v>3371711</v>
          </cell>
          <cell r="F152">
            <v>88685196.898750022</v>
          </cell>
          <cell r="G152" t="str">
            <v>1Directivo</v>
          </cell>
          <cell r="H152" t="str">
            <v>Subsecretario de Relaciones Exteriores</v>
          </cell>
        </row>
        <row r="153">
          <cell r="D153" t="str">
            <v>0044-18</v>
          </cell>
          <cell r="E153">
            <v>3126904</v>
          </cell>
          <cell r="F153">
            <v>82246105.011250004</v>
          </cell>
          <cell r="G153" t="str">
            <v>1Directivo</v>
          </cell>
          <cell r="H153" t="str">
            <v>Subsecretario de Relaciones Exteriores</v>
          </cell>
        </row>
        <row r="154">
          <cell r="D154" t="str">
            <v>0030-25</v>
          </cell>
          <cell r="E154">
            <v>5343919</v>
          </cell>
          <cell r="F154">
            <v>140559647.24833331</v>
          </cell>
          <cell r="G154" t="str">
            <v>1Directivo</v>
          </cell>
          <cell r="H154" t="str">
            <v>Superintendente</v>
          </cell>
        </row>
        <row r="155">
          <cell r="D155" t="str">
            <v>0030-24</v>
          </cell>
          <cell r="E155">
            <v>4951937</v>
          </cell>
          <cell r="F155">
            <v>130249451.36208333</v>
          </cell>
          <cell r="G155" t="str">
            <v>1Directivo</v>
          </cell>
          <cell r="H155" t="str">
            <v>Superintendente</v>
          </cell>
        </row>
        <row r="156">
          <cell r="D156" t="str">
            <v>0030-23</v>
          </cell>
          <cell r="E156">
            <v>4586915</v>
          </cell>
          <cell r="F156">
            <v>120648377.03749999</v>
          </cell>
          <cell r="G156" t="str">
            <v>1Directivo</v>
          </cell>
          <cell r="H156" t="str">
            <v>Superintendente</v>
          </cell>
        </row>
        <row r="157">
          <cell r="D157" t="str">
            <v>0110-23</v>
          </cell>
          <cell r="E157">
            <v>4586915</v>
          </cell>
          <cell r="F157">
            <v>93126887.037499994</v>
          </cell>
          <cell r="G157" t="str">
            <v>1Directivo</v>
          </cell>
          <cell r="H157" t="str">
            <v>Superintendente Delegado</v>
          </cell>
        </row>
        <row r="158">
          <cell r="D158" t="str">
            <v>0110-22</v>
          </cell>
          <cell r="E158">
            <v>4172597</v>
          </cell>
          <cell r="F158">
            <v>84715101.422499999</v>
          </cell>
          <cell r="G158" t="str">
            <v>1Directivo</v>
          </cell>
          <cell r="H158" t="str">
            <v>Superintendente Delegado</v>
          </cell>
        </row>
        <row r="159">
          <cell r="D159" t="str">
            <v>0110-20</v>
          </cell>
          <cell r="E159">
            <v>3714119</v>
          </cell>
          <cell r="F159">
            <v>75406747.347499996</v>
          </cell>
          <cell r="G159" t="str">
            <v>1Directivo</v>
          </cell>
          <cell r="H159" t="str">
            <v>Superintendente Delegado</v>
          </cell>
        </row>
        <row r="160">
          <cell r="D160" t="str">
            <v>0110-19</v>
          </cell>
          <cell r="E160">
            <v>3371711</v>
          </cell>
          <cell r="F160">
            <v>68454930.898750007</v>
          </cell>
          <cell r="G160" t="str">
            <v>1Directivo</v>
          </cell>
          <cell r="H160" t="str">
            <v>Superintendente Delegado</v>
          </cell>
        </row>
        <row r="161">
          <cell r="D161" t="str">
            <v>0110-18</v>
          </cell>
          <cell r="E161">
            <v>3126904</v>
          </cell>
          <cell r="F161">
            <v>63484681.011249997</v>
          </cell>
          <cell r="G161" t="str">
            <v>1Directivo</v>
          </cell>
          <cell r="H161" t="str">
            <v>Superintendente Delegado</v>
          </cell>
        </row>
        <row r="162">
          <cell r="D162" t="str">
            <v>0110-17</v>
          </cell>
          <cell r="E162">
            <v>2882184</v>
          </cell>
          <cell r="F162">
            <v>58516197.451250002</v>
          </cell>
          <cell r="G162" t="str">
            <v>1Directivo</v>
          </cell>
          <cell r="H162" t="str">
            <v>Superintendente Delegado</v>
          </cell>
        </row>
        <row r="163">
          <cell r="D163" t="str">
            <v>0110-15</v>
          </cell>
          <cell r="E163">
            <v>2688771</v>
          </cell>
          <cell r="F163">
            <v>54589385.942916669</v>
          </cell>
          <cell r="G163" t="str">
            <v>1Directivo</v>
          </cell>
          <cell r="H163" t="str">
            <v>Superintendente Delegado</v>
          </cell>
        </row>
        <row r="164">
          <cell r="D164" t="str">
            <v>0175-00</v>
          </cell>
          <cell r="E164" t="e">
            <v>#N/A</v>
          </cell>
          <cell r="F164" t="e">
            <v>#VALUE!</v>
          </cell>
          <cell r="G164" t="str">
            <v>1Directivo</v>
          </cell>
          <cell r="H164" t="str">
            <v>Vicecomisionado</v>
          </cell>
        </row>
        <row r="165">
          <cell r="D165" t="str">
            <v>0020-00</v>
          </cell>
          <cell r="E165" t="e">
            <v>#N/A</v>
          </cell>
          <cell r="F165" t="e">
            <v>#VALUE!</v>
          </cell>
          <cell r="G165" t="str">
            <v>1Directivo</v>
          </cell>
          <cell r="H165" t="str">
            <v>Viceministro</v>
          </cell>
        </row>
        <row r="166">
          <cell r="D166" t="str">
            <v>0065-09</v>
          </cell>
          <cell r="E166">
            <v>2116347</v>
          </cell>
          <cell r="F166">
            <v>55665699.230000004</v>
          </cell>
          <cell r="G166" t="str">
            <v>1Directivo</v>
          </cell>
          <cell r="H166" t="str">
            <v>Vicerrector o Director Administrativo de Institución Universitaria o de Escuela Tecnológica</v>
          </cell>
        </row>
        <row r="167">
          <cell r="D167" t="str">
            <v>0065-07</v>
          </cell>
          <cell r="E167">
            <v>1992289</v>
          </cell>
          <cell r="F167">
            <v>52402635.422499999</v>
          </cell>
          <cell r="G167" t="str">
            <v>1Directivo</v>
          </cell>
          <cell r="H167" t="str">
            <v>Vicerrector o Director Administrativo de Institución Universitaria o de Escuela Tecnológica</v>
          </cell>
        </row>
        <row r="168">
          <cell r="D168" t="str">
            <v>0065-06</v>
          </cell>
          <cell r="E168">
            <v>1879165</v>
          </cell>
          <cell r="F168">
            <v>49427165.625416681</v>
          </cell>
          <cell r="G168" t="str">
            <v>1Directivo</v>
          </cell>
          <cell r="H168" t="str">
            <v>Vicerrector o Director Administrativo de Institución Universitaria o de Escuela Tecnológica</v>
          </cell>
        </row>
        <row r="169">
          <cell r="D169" t="str">
            <v>0065-05</v>
          </cell>
          <cell r="E169">
            <v>1796281</v>
          </cell>
          <cell r="F169">
            <v>47247090.345416673</v>
          </cell>
          <cell r="G169" t="str">
            <v>1Directivo</v>
          </cell>
          <cell r="H169" t="str">
            <v>Vicerrector o Director Administrativo de Institución Universitaria o de Escuela Tecnológica</v>
          </cell>
        </row>
        <row r="170">
          <cell r="D170" t="str">
            <v>0065-04</v>
          </cell>
          <cell r="E170">
            <v>1750380</v>
          </cell>
          <cell r="F170">
            <v>46039768.8125</v>
          </cell>
          <cell r="G170" t="str">
            <v>1Directivo</v>
          </cell>
          <cell r="H170" t="str">
            <v>Vicerrector o Director Administrativo de Institución Universitaria o de Escuela Tecnológica</v>
          </cell>
        </row>
        <row r="171">
          <cell r="D171" t="str">
            <v>0065-02</v>
          </cell>
          <cell r="E171">
            <v>1554144</v>
          </cell>
          <cell r="F171">
            <v>40878226.714999996</v>
          </cell>
          <cell r="G171" t="str">
            <v>1Directivo</v>
          </cell>
          <cell r="H171" t="str">
            <v>Vicerrector o Director Administrativo de Institución Universitaria o de Escuela Tecnológica</v>
          </cell>
        </row>
        <row r="172">
          <cell r="D172" t="str">
            <v>0060-19</v>
          </cell>
          <cell r="E172">
            <v>3371711</v>
          </cell>
          <cell r="F172">
            <v>88685196.898750022</v>
          </cell>
          <cell r="G172" t="str">
            <v>1Directivo</v>
          </cell>
          <cell r="H172" t="str">
            <v>Vicerrector o Director Administrativo de Universidad</v>
          </cell>
        </row>
        <row r="173">
          <cell r="D173" t="str">
            <v>0060-18</v>
          </cell>
          <cell r="E173">
            <v>3126904</v>
          </cell>
          <cell r="F173">
            <v>82246105.011250004</v>
          </cell>
          <cell r="G173" t="str">
            <v>1Directivo</v>
          </cell>
          <cell r="H173" t="str">
            <v>Vicerrector o Director Administrativo de Universidad</v>
          </cell>
        </row>
        <row r="174">
          <cell r="D174" t="str">
            <v>0060-17</v>
          </cell>
          <cell r="E174">
            <v>2882184</v>
          </cell>
          <cell r="F174">
            <v>75809301.451250017</v>
          </cell>
          <cell r="G174" t="str">
            <v>1Directivo</v>
          </cell>
          <cell r="H174" t="str">
            <v>Vicerrector o Director Administrativo de Universidad</v>
          </cell>
        </row>
        <row r="175">
          <cell r="D175" t="str">
            <v>0060-15</v>
          </cell>
          <cell r="E175">
            <v>2688771</v>
          </cell>
          <cell r="F175">
            <v>70722011.942916676</v>
          </cell>
          <cell r="G175" t="str">
            <v>1Directivo</v>
          </cell>
          <cell r="H175" t="str">
            <v>Vicerrector o Director Administrativo de Universidad</v>
          </cell>
        </row>
        <row r="176">
          <cell r="D176" t="str">
            <v>0060-13</v>
          </cell>
          <cell r="E176">
            <v>2494548</v>
          </cell>
          <cell r="F176">
            <v>65613417.210416675</v>
          </cell>
          <cell r="G176" t="str">
            <v>1Directivo</v>
          </cell>
          <cell r="H176" t="str">
            <v>Vicerrector o Director Administrativo de Universidad</v>
          </cell>
        </row>
        <row r="177">
          <cell r="D177" t="str">
            <v>0060-12</v>
          </cell>
          <cell r="E177">
            <v>2387836</v>
          </cell>
          <cell r="F177">
            <v>62806600.521250002</v>
          </cell>
          <cell r="G177" t="str">
            <v>1Directivo</v>
          </cell>
          <cell r="H177" t="str">
            <v>Vicerrector o Director Administrativo de Universidad</v>
          </cell>
        </row>
        <row r="178">
          <cell r="D178" t="str">
            <v>0060-11</v>
          </cell>
          <cell r="E178">
            <v>2313908</v>
          </cell>
          <cell r="F178">
            <v>60862092.443333343</v>
          </cell>
          <cell r="G178" t="str">
            <v>1Directivo</v>
          </cell>
          <cell r="H178" t="str">
            <v>Vicerrector o Director Administrativo de Universidad</v>
          </cell>
        </row>
        <row r="179">
          <cell r="D179" t="str">
            <v>0060-10</v>
          </cell>
          <cell r="E179">
            <v>2277479</v>
          </cell>
          <cell r="F179">
            <v>59903910.372499995</v>
          </cell>
          <cell r="G179" t="str">
            <v>1Directivo</v>
          </cell>
          <cell r="H179" t="str">
            <v>Vicerrector o Director Administrativo de Universidad</v>
          </cell>
        </row>
        <row r="180">
          <cell r="D180" t="str">
            <v>1050-00</v>
          </cell>
          <cell r="E180" t="e">
            <v>#N/A</v>
          </cell>
          <cell r="F180" t="e">
            <v>#VALUE!</v>
          </cell>
          <cell r="G180" t="str">
            <v>2Asesor</v>
          </cell>
          <cell r="H180" t="str">
            <v>Agregado para Asuntos Aéreos</v>
          </cell>
        </row>
        <row r="181">
          <cell r="D181" t="str">
            <v>1020-18</v>
          </cell>
          <cell r="E181">
            <v>4976866</v>
          </cell>
          <cell r="F181">
            <v>101043956.07583332</v>
          </cell>
          <cell r="G181" t="str">
            <v>2Asesor</v>
          </cell>
          <cell r="H181" t="str">
            <v>Asesor</v>
          </cell>
        </row>
        <row r="182">
          <cell r="D182" t="str">
            <v>1020-17</v>
          </cell>
          <cell r="E182">
            <v>4579392</v>
          </cell>
          <cell r="F182">
            <v>92974149.61166665</v>
          </cell>
          <cell r="G182" t="str">
            <v>2Asesor</v>
          </cell>
          <cell r="H182" t="str">
            <v>Asesor</v>
          </cell>
        </row>
        <row r="183">
          <cell r="D183" t="str">
            <v>1020-16</v>
          </cell>
          <cell r="E183">
            <v>4141302</v>
          </cell>
          <cell r="F183">
            <v>84079727.567916662</v>
          </cell>
          <cell r="G183" t="str">
            <v>2Asesor</v>
          </cell>
          <cell r="H183" t="str">
            <v>Asesor</v>
          </cell>
        </row>
        <row r="184">
          <cell r="D184" t="str">
            <v>1020-15</v>
          </cell>
          <cell r="E184">
            <v>3765950</v>
          </cell>
          <cell r="F184">
            <v>76459058.036249995</v>
          </cell>
          <cell r="G184" t="str">
            <v>2Asesor</v>
          </cell>
          <cell r="H184" t="str">
            <v>Asesor</v>
          </cell>
        </row>
        <row r="185">
          <cell r="D185" t="str">
            <v>1020-14</v>
          </cell>
          <cell r="E185">
            <v>3686839</v>
          </cell>
          <cell r="F185">
            <v>74852888.932916656</v>
          </cell>
          <cell r="G185" t="str">
            <v>2Asesor</v>
          </cell>
          <cell r="H185" t="str">
            <v>Asesor</v>
          </cell>
        </row>
        <row r="186">
          <cell r="D186" t="str">
            <v>1020-13</v>
          </cell>
          <cell r="E186">
            <v>3491454</v>
          </cell>
          <cell r="F186">
            <v>70886040.449166656</v>
          </cell>
          <cell r="G186" t="str">
            <v>2Asesor</v>
          </cell>
          <cell r="H186" t="str">
            <v>Asesor</v>
          </cell>
        </row>
        <row r="187">
          <cell r="D187" t="str">
            <v>1020-12</v>
          </cell>
          <cell r="E187">
            <v>3178970</v>
          </cell>
          <cell r="F187">
            <v>64541762.831666656</v>
          </cell>
          <cell r="G187" t="str">
            <v>2Asesor</v>
          </cell>
          <cell r="H187" t="str">
            <v>Asesor</v>
          </cell>
        </row>
        <row r="188">
          <cell r="D188" t="str">
            <v>1020-11</v>
          </cell>
          <cell r="E188">
            <v>3022647</v>
          </cell>
          <cell r="F188">
            <v>61367979.504583322</v>
          </cell>
          <cell r="G188" t="str">
            <v>2Asesor</v>
          </cell>
          <cell r="H188" t="str">
            <v>Asesor</v>
          </cell>
        </row>
        <row r="189">
          <cell r="D189" t="str">
            <v>1020-10</v>
          </cell>
          <cell r="E189">
            <v>2870832</v>
          </cell>
          <cell r="F189">
            <v>58285720.878333323</v>
          </cell>
          <cell r="G189" t="str">
            <v>2Asesor</v>
          </cell>
          <cell r="H189" t="str">
            <v>Asesor</v>
          </cell>
        </row>
        <row r="190">
          <cell r="D190" t="str">
            <v>1020-09</v>
          </cell>
          <cell r="E190">
            <v>2757576</v>
          </cell>
          <cell r="F190">
            <v>55986315.125416659</v>
          </cell>
          <cell r="G190" t="str">
            <v>2Asesor</v>
          </cell>
          <cell r="H190" t="str">
            <v>Asesor</v>
          </cell>
        </row>
        <row r="191">
          <cell r="D191" t="str">
            <v>1020-08</v>
          </cell>
          <cell r="E191">
            <v>2618910</v>
          </cell>
          <cell r="F191">
            <v>53171017.055000007</v>
          </cell>
          <cell r="G191" t="str">
            <v>2Asesor</v>
          </cell>
          <cell r="H191" t="str">
            <v>Asesor</v>
          </cell>
        </row>
        <row r="192">
          <cell r="D192" t="str">
            <v>1020-07</v>
          </cell>
          <cell r="E192">
            <v>2387836</v>
          </cell>
          <cell r="F192">
            <v>48479584.521250002</v>
          </cell>
          <cell r="G192" t="str">
            <v>2Asesor</v>
          </cell>
          <cell r="H192" t="str">
            <v>Asesor</v>
          </cell>
        </row>
        <row r="193">
          <cell r="D193" t="str">
            <v>1020-06</v>
          </cell>
          <cell r="E193">
            <v>2134076</v>
          </cell>
          <cell r="F193">
            <v>43327564.293749988</v>
          </cell>
          <cell r="G193" t="str">
            <v>2Asesor</v>
          </cell>
          <cell r="H193" t="str">
            <v>Asesor</v>
          </cell>
        </row>
        <row r="194">
          <cell r="D194" t="str">
            <v>1020-05</v>
          </cell>
          <cell r="E194">
            <v>1879165</v>
          </cell>
          <cell r="F194">
            <v>38152175.625416674</v>
          </cell>
          <cell r="G194" t="str">
            <v>2Asesor</v>
          </cell>
          <cell r="H194" t="str">
            <v>Asesor</v>
          </cell>
        </row>
        <row r="195">
          <cell r="D195" t="str">
            <v>1020-04</v>
          </cell>
          <cell r="E195">
            <v>1830558</v>
          </cell>
          <cell r="F195">
            <v>37165320.931666665</v>
          </cell>
          <cell r="G195" t="str">
            <v>2Asesor</v>
          </cell>
          <cell r="H195" t="str">
            <v>Asesor</v>
          </cell>
        </row>
        <row r="196">
          <cell r="D196" t="str">
            <v>1020-03</v>
          </cell>
          <cell r="E196">
            <v>1601985</v>
          </cell>
          <cell r="F196">
            <v>32524665.517916672</v>
          </cell>
          <cell r="G196" t="str">
            <v>2Asesor</v>
          </cell>
          <cell r="H196" t="str">
            <v>Asesor</v>
          </cell>
        </row>
        <row r="197">
          <cell r="D197" t="str">
            <v>1020-02</v>
          </cell>
          <cell r="E197">
            <v>1464725</v>
          </cell>
          <cell r="F197">
            <v>29737913.08666667</v>
          </cell>
          <cell r="G197" t="str">
            <v>2Asesor</v>
          </cell>
          <cell r="H197" t="str">
            <v>Asesor</v>
          </cell>
        </row>
        <row r="198">
          <cell r="D198" t="str">
            <v>1020-01</v>
          </cell>
          <cell r="E198">
            <v>1352172</v>
          </cell>
          <cell r="F198">
            <v>27452780.162500001</v>
          </cell>
          <cell r="G198" t="str">
            <v>2Asesor</v>
          </cell>
          <cell r="H198" t="str">
            <v>Asesor</v>
          </cell>
        </row>
        <row r="199">
          <cell r="D199" t="str">
            <v>1060-00</v>
          </cell>
          <cell r="E199" t="e">
            <v>#N/A</v>
          </cell>
          <cell r="F199" t="e">
            <v>#VALUE!</v>
          </cell>
          <cell r="G199" t="str">
            <v>2Asesor</v>
          </cell>
          <cell r="H199" t="str">
            <v>Asesor Comercial</v>
          </cell>
        </row>
        <row r="200">
          <cell r="D200" t="str">
            <v>1008-18</v>
          </cell>
          <cell r="E200">
            <v>4976866</v>
          </cell>
          <cell r="F200">
            <v>101043956.07583332</v>
          </cell>
          <cell r="G200" t="str">
            <v>2Asesor</v>
          </cell>
          <cell r="H200" t="str">
            <v>Asesor de la Comisión Nacional del Servicio Civil</v>
          </cell>
        </row>
        <row r="201">
          <cell r="D201" t="str">
            <v>1008-17</v>
          </cell>
          <cell r="E201">
            <v>4579392</v>
          </cell>
          <cell r="F201">
            <v>92974149.61166665</v>
          </cell>
          <cell r="G201" t="str">
            <v>2Asesor</v>
          </cell>
          <cell r="H201" t="str">
            <v>Asesor de la Comisión Nacional del Servicio Civil</v>
          </cell>
        </row>
        <row r="202">
          <cell r="D202" t="str">
            <v>1008-16</v>
          </cell>
          <cell r="E202">
            <v>4141302</v>
          </cell>
          <cell r="F202">
            <v>84079727.567916662</v>
          </cell>
          <cell r="G202" t="str">
            <v>2Asesor</v>
          </cell>
          <cell r="H202" t="str">
            <v>Asesor de la Comisión Nacional del Servicio Civil</v>
          </cell>
        </row>
        <row r="203">
          <cell r="D203" t="str">
            <v>1008-15</v>
          </cell>
          <cell r="E203">
            <v>3765950</v>
          </cell>
          <cell r="F203">
            <v>76459058.036249995</v>
          </cell>
          <cell r="G203" t="str">
            <v>2Asesor</v>
          </cell>
          <cell r="H203" t="str">
            <v>Asesor de la Comisión Nacional del Servicio Civil</v>
          </cell>
        </row>
        <row r="204">
          <cell r="D204" t="str">
            <v>1045-16</v>
          </cell>
          <cell r="E204">
            <v>4141302</v>
          </cell>
          <cell r="F204">
            <v>108927539.56791666</v>
          </cell>
          <cell r="G204" t="str">
            <v>2Asesor</v>
          </cell>
          <cell r="H204" t="str">
            <v>Jefe de Oficina Asesora de Comunicaciones o de Prensa o de Jurídica o de Planeación</v>
          </cell>
        </row>
        <row r="205">
          <cell r="D205" t="str">
            <v>1045-15</v>
          </cell>
          <cell r="E205">
            <v>3765950</v>
          </cell>
          <cell r="F205">
            <v>99054758.03624998</v>
          </cell>
          <cell r="G205" t="str">
            <v>2Asesor</v>
          </cell>
          <cell r="H205" t="str">
            <v>Jefe de Oficina Asesora de Comunicaciones o de Prensa o de Jurídica o de Planeación</v>
          </cell>
        </row>
        <row r="206">
          <cell r="D206" t="str">
            <v>1045-14</v>
          </cell>
          <cell r="E206">
            <v>3686839</v>
          </cell>
          <cell r="F206">
            <v>96973922.932916656</v>
          </cell>
          <cell r="G206" t="str">
            <v>2Asesor</v>
          </cell>
          <cell r="H206" t="str">
            <v>Jefe de Oficina Asesora de Comunicaciones o de Prensa o de Jurídica o de Planeación</v>
          </cell>
        </row>
        <row r="207">
          <cell r="D207" t="str">
            <v>1045-13</v>
          </cell>
          <cell r="E207">
            <v>3491454</v>
          </cell>
          <cell r="F207">
            <v>91834764.449166656</v>
          </cell>
          <cell r="G207" t="str">
            <v>2Asesor</v>
          </cell>
          <cell r="H207" t="str">
            <v>Jefe de Oficina Asesora de Comunicaciones o de Prensa o de Jurídica o de Planeación</v>
          </cell>
        </row>
        <row r="208">
          <cell r="D208" t="str">
            <v>1045-12</v>
          </cell>
          <cell r="E208">
            <v>3178970</v>
          </cell>
          <cell r="F208">
            <v>83615582.831666663</v>
          </cell>
          <cell r="G208" t="str">
            <v>2Asesor</v>
          </cell>
          <cell r="H208" t="str">
            <v>Jefe de Oficina Asesora de Comunicaciones o de Prensa o de Jurídica o de Planeación</v>
          </cell>
        </row>
        <row r="209">
          <cell r="D209" t="str">
            <v>1045-11</v>
          </cell>
          <cell r="E209">
            <v>3022647</v>
          </cell>
          <cell r="F209">
            <v>79503861.504583329</v>
          </cell>
          <cell r="G209" t="str">
            <v>2Asesor</v>
          </cell>
          <cell r="H209" t="str">
            <v>Jefe de Oficina Asesora de Comunicaciones o de Prensa o de Jurídica o de Planeación</v>
          </cell>
        </row>
        <row r="210">
          <cell r="D210" t="str">
            <v>1045-10</v>
          </cell>
          <cell r="E210">
            <v>2870832</v>
          </cell>
          <cell r="F210">
            <v>75510712.87833333</v>
          </cell>
          <cell r="G210" t="str">
            <v>2Asesor</v>
          </cell>
          <cell r="H210" t="str">
            <v>Jefe de Oficina Asesora de Comunicaciones o de Prensa o de Jurídica o de Planeación</v>
          </cell>
        </row>
        <row r="211">
          <cell r="D211" t="str">
            <v>1045-09</v>
          </cell>
          <cell r="E211">
            <v>2757576</v>
          </cell>
          <cell r="F211">
            <v>72531771.125416636</v>
          </cell>
          <cell r="G211" t="str">
            <v>2Asesor</v>
          </cell>
          <cell r="H211" t="str">
            <v>Jefe de Oficina Asesora de Comunicaciones o de Prensa o de Jurídica o de Planeación</v>
          </cell>
        </row>
        <row r="212">
          <cell r="D212" t="str">
            <v>2008-21</v>
          </cell>
          <cell r="E212">
            <v>2084439</v>
          </cell>
          <cell r="F212">
            <v>42319797.785416663</v>
          </cell>
          <cell r="G212" t="str">
            <v>3Ejecutivo</v>
          </cell>
          <cell r="H212" t="str">
            <v>Almacenista General</v>
          </cell>
        </row>
        <row r="213">
          <cell r="D213" t="str">
            <v>2008-20</v>
          </cell>
          <cell r="E213">
            <v>2021731</v>
          </cell>
          <cell r="F213">
            <v>41046654.343333334</v>
          </cell>
          <cell r="G213" t="str">
            <v>3Ejecutivo</v>
          </cell>
          <cell r="H213" t="str">
            <v>Almacenista General</v>
          </cell>
        </row>
        <row r="214">
          <cell r="D214" t="str">
            <v>2008-19</v>
          </cell>
          <cell r="E214">
            <v>1992289</v>
          </cell>
          <cell r="F214">
            <v>40448901.422499999</v>
          </cell>
          <cell r="G214" t="str">
            <v>3Ejecutivo</v>
          </cell>
          <cell r="H214" t="str">
            <v>Almacenista General</v>
          </cell>
        </row>
        <row r="215">
          <cell r="D215" t="str">
            <v>2008-17</v>
          </cell>
          <cell r="E215">
            <v>1815797</v>
          </cell>
          <cell r="F215">
            <v>36865632.368333325</v>
          </cell>
          <cell r="G215" t="str">
            <v>3Ejecutivo</v>
          </cell>
          <cell r="H215" t="str">
            <v>Almacenista General</v>
          </cell>
        </row>
        <row r="216">
          <cell r="D216" t="str">
            <v>2008-16</v>
          </cell>
          <cell r="E216">
            <v>1709781</v>
          </cell>
          <cell r="F216">
            <v>34713218.367083333</v>
          </cell>
          <cell r="G216" t="str">
            <v>3Ejecutivo</v>
          </cell>
          <cell r="H216" t="str">
            <v>Almacenista General</v>
          </cell>
        </row>
        <row r="217">
          <cell r="D217" t="str">
            <v>2008-15</v>
          </cell>
          <cell r="E217">
            <v>1654687</v>
          </cell>
          <cell r="F217">
            <v>33594659.907499999</v>
          </cell>
          <cell r="G217" t="str">
            <v>3Ejecutivo</v>
          </cell>
          <cell r="H217" t="str">
            <v>Almacenista General</v>
          </cell>
        </row>
        <row r="218">
          <cell r="D218" t="str">
            <v>2008-13</v>
          </cell>
          <cell r="E218">
            <v>1568711</v>
          </cell>
          <cell r="F218">
            <v>31849112.537499998</v>
          </cell>
          <cell r="G218" t="str">
            <v>3Ejecutivo</v>
          </cell>
          <cell r="H218" t="str">
            <v>Almacenista General</v>
          </cell>
        </row>
        <row r="219">
          <cell r="D219" t="str">
            <v>2041-11</v>
          </cell>
          <cell r="E219">
            <v>1464700</v>
          </cell>
          <cell r="F219">
            <v>29737405.522916667</v>
          </cell>
          <cell r="G219" t="str">
            <v>3Ejecutivo</v>
          </cell>
          <cell r="H219" t="str">
            <v>Comandante Superior de Prisiones</v>
          </cell>
        </row>
        <row r="220">
          <cell r="D220" t="str">
            <v>2041-09</v>
          </cell>
          <cell r="E220">
            <v>1320233</v>
          </cell>
          <cell r="F220">
            <v>26804331.320833337</v>
          </cell>
          <cell r="G220" t="str">
            <v>3Ejecutivo</v>
          </cell>
          <cell r="H220" t="str">
            <v>Comandante Superior de Prisiones</v>
          </cell>
        </row>
        <row r="221">
          <cell r="D221" t="str">
            <v>2038-24</v>
          </cell>
          <cell r="E221">
            <v>2595341</v>
          </cell>
          <cell r="F221">
            <v>52692502.063749991</v>
          </cell>
          <cell r="G221" t="str">
            <v>3Ejecutivo</v>
          </cell>
          <cell r="H221" t="str">
            <v>Comisionado Regional</v>
          </cell>
        </row>
        <row r="222">
          <cell r="D222" t="str">
            <v>2038-23</v>
          </cell>
          <cell r="E222">
            <v>2417065</v>
          </cell>
          <cell r="F222">
            <v>49073012.952083334</v>
          </cell>
          <cell r="G222" t="str">
            <v>3Ejecutivo</v>
          </cell>
          <cell r="H222" t="str">
            <v>Comisionado Regional</v>
          </cell>
        </row>
        <row r="223">
          <cell r="D223" t="str">
            <v>2091-18</v>
          </cell>
          <cell r="E223">
            <v>1879165</v>
          </cell>
          <cell r="F223">
            <v>38152175.625416674</v>
          </cell>
          <cell r="G223" t="str">
            <v>3Ejecutivo</v>
          </cell>
          <cell r="H223" t="str">
            <v>Consejero de Relaciones Exteriores</v>
          </cell>
        </row>
        <row r="224">
          <cell r="D224" t="str">
            <v>2091-17</v>
          </cell>
          <cell r="E224">
            <v>1815797</v>
          </cell>
          <cell r="F224">
            <v>36865632.368333325</v>
          </cell>
          <cell r="G224" t="str">
            <v>3Ejecutivo</v>
          </cell>
          <cell r="H224" t="str">
            <v>Consejero de Relaciones Exteriores</v>
          </cell>
        </row>
        <row r="225">
          <cell r="D225" t="str">
            <v>2110-27</v>
          </cell>
          <cell r="E225">
            <v>3206533</v>
          </cell>
          <cell r="F225">
            <v>65101366.919166662</v>
          </cell>
          <cell r="G225" t="str">
            <v>3Ejecutivo</v>
          </cell>
          <cell r="H225" t="str">
            <v>Coordinador de Area</v>
          </cell>
        </row>
        <row r="226">
          <cell r="D226" t="str">
            <v>2110-26</v>
          </cell>
          <cell r="E226">
            <v>2974770</v>
          </cell>
          <cell r="F226">
            <v>60395945.798750006</v>
          </cell>
          <cell r="G226" t="str">
            <v>3Ejecutivo</v>
          </cell>
          <cell r="H226" t="str">
            <v>Coordinador de Area</v>
          </cell>
        </row>
        <row r="227">
          <cell r="D227" t="str">
            <v>2110-25</v>
          </cell>
          <cell r="E227">
            <v>2758679</v>
          </cell>
          <cell r="F227">
            <v>56008709.034999996</v>
          </cell>
          <cell r="G227" t="str">
            <v>3Ejecutivo</v>
          </cell>
          <cell r="H227" t="str">
            <v>Coordinador de Area</v>
          </cell>
        </row>
        <row r="228">
          <cell r="D228" t="str">
            <v>2110-24</v>
          </cell>
          <cell r="E228">
            <v>2595341</v>
          </cell>
          <cell r="F228">
            <v>52692502.063749991</v>
          </cell>
          <cell r="G228" t="str">
            <v>3Ejecutivo</v>
          </cell>
          <cell r="H228" t="str">
            <v>Coordinador de Area</v>
          </cell>
        </row>
        <row r="229">
          <cell r="D229" t="str">
            <v>2110-23</v>
          </cell>
          <cell r="E229">
            <v>2417065</v>
          </cell>
          <cell r="F229">
            <v>49073012.952083334</v>
          </cell>
          <cell r="G229" t="str">
            <v>3Ejecutivo</v>
          </cell>
          <cell r="H229" t="str">
            <v>Coordinador de Area</v>
          </cell>
        </row>
        <row r="230">
          <cell r="D230" t="str">
            <v>2110-22</v>
          </cell>
          <cell r="E230">
            <v>2222927</v>
          </cell>
          <cell r="F230">
            <v>45131481.96208334</v>
          </cell>
          <cell r="G230" t="str">
            <v>3Ejecutivo</v>
          </cell>
          <cell r="H230" t="str">
            <v>Coordinador de Area</v>
          </cell>
        </row>
        <row r="231">
          <cell r="D231" t="str">
            <v>2110-21</v>
          </cell>
          <cell r="E231">
            <v>2084439</v>
          </cell>
          <cell r="F231">
            <v>42319797.785416663</v>
          </cell>
          <cell r="G231" t="str">
            <v>3Ejecutivo</v>
          </cell>
          <cell r="H231" t="str">
            <v>Coordinador de Area</v>
          </cell>
        </row>
        <row r="232">
          <cell r="D232" t="str">
            <v>2110-20</v>
          </cell>
          <cell r="E232">
            <v>2021731</v>
          </cell>
          <cell r="F232">
            <v>41046654.343333334</v>
          </cell>
          <cell r="G232" t="str">
            <v>3Ejecutivo</v>
          </cell>
          <cell r="H232" t="str">
            <v>Coordinador de Area</v>
          </cell>
        </row>
        <row r="233">
          <cell r="D233" t="str">
            <v>2110-19</v>
          </cell>
          <cell r="E233">
            <v>1992289</v>
          </cell>
          <cell r="F233">
            <v>40448901.422499999</v>
          </cell>
          <cell r="G233" t="str">
            <v>3Ejecutivo</v>
          </cell>
          <cell r="H233" t="str">
            <v>Coordinador de Area</v>
          </cell>
        </row>
        <row r="234">
          <cell r="D234" t="str">
            <v>2110-18</v>
          </cell>
          <cell r="E234">
            <v>1879165</v>
          </cell>
          <cell r="F234">
            <v>38152175.625416674</v>
          </cell>
          <cell r="G234" t="str">
            <v>3Ejecutivo</v>
          </cell>
          <cell r="H234" t="str">
            <v>Coordinador de Area</v>
          </cell>
        </row>
        <row r="235">
          <cell r="D235" t="str">
            <v>2110-17</v>
          </cell>
          <cell r="E235">
            <v>1815797</v>
          </cell>
          <cell r="F235">
            <v>36865632.368333325</v>
          </cell>
          <cell r="G235" t="str">
            <v>3Ejecutivo</v>
          </cell>
          <cell r="H235" t="str">
            <v>Coordinador de Area</v>
          </cell>
        </row>
        <row r="236">
          <cell r="D236" t="str">
            <v>2110-16</v>
          </cell>
          <cell r="E236">
            <v>1709781</v>
          </cell>
          <cell r="F236">
            <v>34713218.367083333</v>
          </cell>
          <cell r="G236" t="str">
            <v>3Ejecutivo</v>
          </cell>
          <cell r="H236" t="str">
            <v>Coordinador de Area</v>
          </cell>
        </row>
        <row r="237">
          <cell r="D237" t="str">
            <v>2105-18</v>
          </cell>
          <cell r="E237">
            <v>1879165</v>
          </cell>
          <cell r="F237">
            <v>38152175.625416674</v>
          </cell>
          <cell r="G237" t="str">
            <v>3Ejecutivo</v>
          </cell>
          <cell r="H237" t="str">
            <v>Director de Centro</v>
          </cell>
        </row>
        <row r="238">
          <cell r="D238" t="str">
            <v>2105-16</v>
          </cell>
          <cell r="E238">
            <v>1709781</v>
          </cell>
          <cell r="F238">
            <v>34713218.367083333</v>
          </cell>
          <cell r="G238" t="str">
            <v>3Ejecutivo</v>
          </cell>
          <cell r="H238" t="str">
            <v>Director de Centro</v>
          </cell>
        </row>
        <row r="239">
          <cell r="D239" t="str">
            <v>2105-15</v>
          </cell>
          <cell r="E239">
            <v>1654687</v>
          </cell>
          <cell r="F239">
            <v>33594659.907499999</v>
          </cell>
          <cell r="G239" t="str">
            <v>3Ejecutivo</v>
          </cell>
          <cell r="H239" t="str">
            <v>Director de Centro</v>
          </cell>
        </row>
        <row r="240">
          <cell r="D240" t="str">
            <v>2105-14</v>
          </cell>
          <cell r="E240">
            <v>1632929</v>
          </cell>
          <cell r="F240">
            <v>33152913.121249996</v>
          </cell>
          <cell r="G240" t="str">
            <v>3Ejecutivo</v>
          </cell>
          <cell r="H240" t="str">
            <v>Director de Centro</v>
          </cell>
        </row>
        <row r="241">
          <cell r="D241" t="str">
            <v>2105-12</v>
          </cell>
          <cell r="E241">
            <v>1534102</v>
          </cell>
          <cell r="F241">
            <v>31146455.449583333</v>
          </cell>
          <cell r="G241" t="str">
            <v>3Ejecutivo</v>
          </cell>
          <cell r="H241" t="str">
            <v>Director de Centro</v>
          </cell>
        </row>
        <row r="242">
          <cell r="D242" t="str">
            <v>2105-10</v>
          </cell>
          <cell r="E242">
            <v>1388279</v>
          </cell>
          <cell r="F242">
            <v>28185850.744166665</v>
          </cell>
          <cell r="G242" t="str">
            <v>3Ejecutivo</v>
          </cell>
          <cell r="H242" t="str">
            <v>Director de Centro</v>
          </cell>
        </row>
        <row r="243">
          <cell r="D243" t="str">
            <v>2105-08</v>
          </cell>
          <cell r="E243">
            <v>1264348</v>
          </cell>
          <cell r="F243">
            <v>25669713.376250003</v>
          </cell>
          <cell r="G243" t="str">
            <v>3Ejecutivo</v>
          </cell>
          <cell r="H243" t="str">
            <v>Director de Centro</v>
          </cell>
        </row>
        <row r="244">
          <cell r="D244" t="str">
            <v>2105-06</v>
          </cell>
          <cell r="E244">
            <v>1135915</v>
          </cell>
          <cell r="F244">
            <v>23062173.132083338</v>
          </cell>
          <cell r="G244" t="str">
            <v>3Ejecutivo</v>
          </cell>
          <cell r="H244" t="str">
            <v>Director de Centro</v>
          </cell>
        </row>
        <row r="245">
          <cell r="D245" t="str">
            <v>2170-06</v>
          </cell>
          <cell r="E245">
            <v>1135915</v>
          </cell>
          <cell r="F245">
            <v>23062173.132083338</v>
          </cell>
          <cell r="G245" t="str">
            <v>3Ejecutivo</v>
          </cell>
          <cell r="H245" t="str">
            <v>Director de Centro o de Carrera o Jefe de Departamento de Institución Técnica Profesional</v>
          </cell>
        </row>
        <row r="246">
          <cell r="D246" t="str">
            <v>2170-05</v>
          </cell>
          <cell r="E246">
            <v>1081567</v>
          </cell>
          <cell r="F246">
            <v>21958760.496666662</v>
          </cell>
          <cell r="G246" t="str">
            <v>3Ejecutivo</v>
          </cell>
          <cell r="H246" t="str">
            <v>Director de Centro o de Carrera o Jefe de Departamento de Institución Técnica Profesional</v>
          </cell>
        </row>
        <row r="247">
          <cell r="D247" t="str">
            <v>2170-04</v>
          </cell>
          <cell r="E247">
            <v>1020560</v>
          </cell>
          <cell r="F247">
            <v>20720151.963750001</v>
          </cell>
          <cell r="G247" t="str">
            <v>3Ejecutivo</v>
          </cell>
          <cell r="H247" t="str">
            <v>Director de Centro o de Carrera o Jefe de Departamento de Institución Técnica Profesional</v>
          </cell>
        </row>
        <row r="248">
          <cell r="D248" t="str">
            <v>2170-03</v>
          </cell>
          <cell r="E248">
            <v>935634</v>
          </cell>
          <cell r="F248">
            <v>18995922.495416671</v>
          </cell>
          <cell r="G248" t="str">
            <v>3Ejecutivo</v>
          </cell>
          <cell r="H248" t="str">
            <v>Director de Centro o de Carrera o Jefe de Departamento de Institución Técnica Profesional</v>
          </cell>
        </row>
        <row r="249">
          <cell r="D249" t="str">
            <v>2140-10</v>
          </cell>
          <cell r="E249">
            <v>1388279</v>
          </cell>
          <cell r="F249">
            <v>28185850.744166665</v>
          </cell>
          <cell r="G249" t="str">
            <v>3Ejecutivo</v>
          </cell>
          <cell r="H249" t="str">
            <v>Director de Centro o de Carrera o Jefe de Departamento de Institución Universitaria o de Escuela Tecnológica.</v>
          </cell>
        </row>
        <row r="250">
          <cell r="D250" t="str">
            <v>2140-08</v>
          </cell>
          <cell r="E250">
            <v>1264348</v>
          </cell>
          <cell r="F250">
            <v>25669713.376250003</v>
          </cell>
          <cell r="G250" t="str">
            <v>3Ejecutivo</v>
          </cell>
          <cell r="H250" t="str">
            <v>Director de Centro o de Carrera o Jefe de Departamento de Institución Universitaria o de Escuela Tecnológica.</v>
          </cell>
        </row>
        <row r="251">
          <cell r="D251" t="str">
            <v>2140-07</v>
          </cell>
          <cell r="E251">
            <v>1223398</v>
          </cell>
          <cell r="F251">
            <v>24838316.680416666</v>
          </cell>
          <cell r="G251" t="str">
            <v>3Ejecutivo</v>
          </cell>
          <cell r="H251" t="str">
            <v>Director de Centro o de Carrera o Jefe de Departamento de Institución Universitaria o de Escuela Tecnológica.</v>
          </cell>
        </row>
        <row r="252">
          <cell r="D252" t="str">
            <v>2140-06</v>
          </cell>
          <cell r="E252">
            <v>1135915</v>
          </cell>
          <cell r="F252">
            <v>23062173.132083338</v>
          </cell>
          <cell r="G252" t="str">
            <v>3Ejecutivo</v>
          </cell>
          <cell r="H252" t="str">
            <v>Director de Centro o de Carrera o Jefe de Departamento de Institución Universitaria o de Escuela Tecnológica.</v>
          </cell>
        </row>
        <row r="253">
          <cell r="D253" t="str">
            <v>2010-19</v>
          </cell>
          <cell r="E253">
            <v>1992289</v>
          </cell>
          <cell r="F253">
            <v>40448901.422499999</v>
          </cell>
          <cell r="G253" t="str">
            <v>3Ejecutivo</v>
          </cell>
          <cell r="H253" t="str">
            <v>Director de Clínica</v>
          </cell>
        </row>
        <row r="254">
          <cell r="D254" t="str">
            <v>2010-17</v>
          </cell>
          <cell r="E254">
            <v>1815797</v>
          </cell>
          <cell r="F254">
            <v>36865632.368333325</v>
          </cell>
          <cell r="G254" t="str">
            <v>3Ejecutivo</v>
          </cell>
          <cell r="H254" t="str">
            <v>Director de Clínica</v>
          </cell>
        </row>
        <row r="255">
          <cell r="D255" t="str">
            <v>2010-15</v>
          </cell>
          <cell r="E255">
            <v>1654687</v>
          </cell>
          <cell r="F255">
            <v>33594659.907499999</v>
          </cell>
          <cell r="G255" t="str">
            <v>3Ejecutivo</v>
          </cell>
          <cell r="H255" t="str">
            <v>Director de Clínica</v>
          </cell>
        </row>
        <row r="256">
          <cell r="D256" t="str">
            <v>2010-14</v>
          </cell>
          <cell r="E256">
            <v>1632929</v>
          </cell>
          <cell r="F256">
            <v>33152913.121249996</v>
          </cell>
          <cell r="G256" t="str">
            <v>3Ejecutivo</v>
          </cell>
          <cell r="H256" t="str">
            <v>Director de Clínica</v>
          </cell>
        </row>
        <row r="257">
          <cell r="D257" t="str">
            <v>2220-12</v>
          </cell>
          <cell r="E257">
            <v>1534102</v>
          </cell>
          <cell r="F257">
            <v>31146455.449583333</v>
          </cell>
          <cell r="G257" t="str">
            <v>3Ejecutivo</v>
          </cell>
          <cell r="H257" t="str">
            <v>Director de Establecimiento Carcelario</v>
          </cell>
        </row>
        <row r="258">
          <cell r="D258" t="str">
            <v>2220-10</v>
          </cell>
          <cell r="E258">
            <v>1388279</v>
          </cell>
          <cell r="F258">
            <v>28185850.744166665</v>
          </cell>
          <cell r="G258" t="str">
            <v>3Ejecutivo</v>
          </cell>
          <cell r="H258" t="str">
            <v>Director de Establecimiento Carcelario</v>
          </cell>
        </row>
        <row r="259">
          <cell r="D259" t="str">
            <v>2220-08</v>
          </cell>
          <cell r="E259">
            <v>1264348</v>
          </cell>
          <cell r="F259">
            <v>25669713.376250003</v>
          </cell>
          <cell r="G259" t="str">
            <v>3Ejecutivo</v>
          </cell>
          <cell r="H259" t="str">
            <v>Director de Establecimiento Carcelario</v>
          </cell>
        </row>
        <row r="260">
          <cell r="D260" t="str">
            <v>2220-06</v>
          </cell>
          <cell r="E260">
            <v>1135915</v>
          </cell>
          <cell r="F260">
            <v>23062173.132083338</v>
          </cell>
          <cell r="G260" t="str">
            <v>3Ejecutivo</v>
          </cell>
          <cell r="H260" t="str">
            <v>Director de Establecimiento Carcelario</v>
          </cell>
        </row>
        <row r="261">
          <cell r="D261" t="str">
            <v>2130-25</v>
          </cell>
          <cell r="E261">
            <v>2758679</v>
          </cell>
          <cell r="F261">
            <v>56008709.034999996</v>
          </cell>
          <cell r="G261" t="str">
            <v>3Ejecutivo</v>
          </cell>
          <cell r="H261" t="str">
            <v>Director de Fábrica</v>
          </cell>
        </row>
        <row r="262">
          <cell r="D262" t="str">
            <v>2130-24</v>
          </cell>
          <cell r="E262">
            <v>2595341</v>
          </cell>
          <cell r="F262">
            <v>52692502.063749991</v>
          </cell>
          <cell r="G262" t="str">
            <v>3Ejecutivo</v>
          </cell>
          <cell r="H262" t="str">
            <v>Director de Fábrica</v>
          </cell>
        </row>
        <row r="263">
          <cell r="D263" t="str">
            <v>2130-23</v>
          </cell>
          <cell r="E263">
            <v>2417065</v>
          </cell>
          <cell r="F263">
            <v>49073012.952083334</v>
          </cell>
          <cell r="G263" t="str">
            <v>3Ejecutivo</v>
          </cell>
          <cell r="H263" t="str">
            <v>Director de Fábrica</v>
          </cell>
        </row>
        <row r="264">
          <cell r="D264" t="str">
            <v>2130-22</v>
          </cell>
          <cell r="E264">
            <v>2222927</v>
          </cell>
          <cell r="F264">
            <v>45131481.96208334</v>
          </cell>
          <cell r="G264" t="str">
            <v>3Ejecutivo</v>
          </cell>
          <cell r="H264" t="str">
            <v>Director de Fábrica</v>
          </cell>
        </row>
        <row r="265">
          <cell r="D265" t="str">
            <v>2093-23</v>
          </cell>
          <cell r="E265">
            <v>2417065</v>
          </cell>
          <cell r="F265">
            <v>49073012.952083334</v>
          </cell>
          <cell r="G265" t="str">
            <v>3Ejecutivo</v>
          </cell>
          <cell r="H265" t="str">
            <v>Director de la Biblioteca Nacional</v>
          </cell>
        </row>
        <row r="266">
          <cell r="D266" t="str">
            <v>2093-22</v>
          </cell>
          <cell r="E266">
            <v>2222927</v>
          </cell>
          <cell r="F266">
            <v>45131481.96208334</v>
          </cell>
          <cell r="G266" t="str">
            <v>3Ejecutivo</v>
          </cell>
          <cell r="H266" t="str">
            <v>Director de la Biblioteca Nacional</v>
          </cell>
        </row>
        <row r="267">
          <cell r="D267" t="str">
            <v>2093-21</v>
          </cell>
          <cell r="E267">
            <v>2084439</v>
          </cell>
          <cell r="F267">
            <v>42319797.785416663</v>
          </cell>
          <cell r="G267" t="str">
            <v>3Ejecutivo</v>
          </cell>
          <cell r="H267" t="str">
            <v>Director de la Biblioteca Nacional</v>
          </cell>
        </row>
        <row r="268">
          <cell r="D268" t="str">
            <v>2090-27</v>
          </cell>
          <cell r="E268">
            <v>3206533</v>
          </cell>
          <cell r="F268">
            <v>65101366.919166662</v>
          </cell>
          <cell r="G268" t="str">
            <v>3Ejecutivo</v>
          </cell>
          <cell r="H268" t="str">
            <v>Director de Museo o de Teatro o de Coro o Cultural.</v>
          </cell>
        </row>
        <row r="269">
          <cell r="D269" t="str">
            <v>2090-25</v>
          </cell>
          <cell r="E269">
            <v>2758679</v>
          </cell>
          <cell r="F269">
            <v>56008709.034999996</v>
          </cell>
          <cell r="G269" t="str">
            <v>3Ejecutivo</v>
          </cell>
          <cell r="H269" t="str">
            <v>Director de Museo o de Teatro o de Coro o Cultural.</v>
          </cell>
        </row>
        <row r="270">
          <cell r="D270" t="str">
            <v>2090-24</v>
          </cell>
          <cell r="E270">
            <v>2595341</v>
          </cell>
          <cell r="F270">
            <v>52692502.063749991</v>
          </cell>
          <cell r="G270" t="str">
            <v>3Ejecutivo</v>
          </cell>
          <cell r="H270" t="str">
            <v>Director de Museo o de Teatro o de Coro o Cultural.</v>
          </cell>
        </row>
        <row r="271">
          <cell r="D271" t="str">
            <v>2090-23</v>
          </cell>
          <cell r="E271">
            <v>2417065</v>
          </cell>
          <cell r="F271">
            <v>49073012.952083334</v>
          </cell>
          <cell r="G271" t="str">
            <v>3Ejecutivo</v>
          </cell>
          <cell r="H271" t="str">
            <v>Director de Museo o de Teatro o de Coro o Cultural.</v>
          </cell>
        </row>
        <row r="272">
          <cell r="D272" t="str">
            <v>2090-22</v>
          </cell>
          <cell r="E272">
            <v>2222927</v>
          </cell>
          <cell r="F272">
            <v>45131481.96208334</v>
          </cell>
          <cell r="G272" t="str">
            <v>3Ejecutivo</v>
          </cell>
          <cell r="H272" t="str">
            <v>Director de Museo o de Teatro o de Coro o Cultural.</v>
          </cell>
        </row>
        <row r="273">
          <cell r="D273" t="str">
            <v>2090-21</v>
          </cell>
          <cell r="E273">
            <v>2084439</v>
          </cell>
          <cell r="F273">
            <v>42319797.785416663</v>
          </cell>
          <cell r="G273" t="str">
            <v>3Ejecutivo</v>
          </cell>
          <cell r="H273" t="str">
            <v>Director de Museo o de Teatro o de Coro o Cultural.</v>
          </cell>
        </row>
        <row r="274">
          <cell r="D274" t="str">
            <v>2090-20</v>
          </cell>
          <cell r="E274">
            <v>2021731</v>
          </cell>
          <cell r="F274">
            <v>41046654.343333334</v>
          </cell>
          <cell r="G274" t="str">
            <v>3Ejecutivo</v>
          </cell>
          <cell r="H274" t="str">
            <v>Director de Museo o de Teatro o de Coro o Cultural.</v>
          </cell>
        </row>
        <row r="275">
          <cell r="D275" t="str">
            <v>2025-22</v>
          </cell>
          <cell r="E275">
            <v>2222927</v>
          </cell>
          <cell r="F275">
            <v>45131481.96208334</v>
          </cell>
          <cell r="G275" t="str">
            <v>3Ejecutivo</v>
          </cell>
          <cell r="H275" t="str">
            <v>Director de Unidad Administrativa Especial de Ministerio, de Departamento Administrativo o de Establecimiento Público</v>
          </cell>
        </row>
        <row r="276">
          <cell r="D276" t="str">
            <v>2025-21</v>
          </cell>
          <cell r="E276">
            <v>2084439</v>
          </cell>
          <cell r="F276">
            <v>42319797.785416663</v>
          </cell>
          <cell r="G276" t="str">
            <v>3Ejecutivo</v>
          </cell>
          <cell r="H276" t="str">
            <v>Director de Unidad Administrativa Especial de Ministerio, de Departamento Administrativo o de Establecimiento Público</v>
          </cell>
        </row>
        <row r="277">
          <cell r="D277" t="str">
            <v>2025-20</v>
          </cell>
          <cell r="E277">
            <v>2021731</v>
          </cell>
          <cell r="F277">
            <v>41046654.343333334</v>
          </cell>
          <cell r="G277" t="str">
            <v>3Ejecutivo</v>
          </cell>
          <cell r="H277" t="str">
            <v>Director de Unidad Administrativa Especial de Ministerio, de Departamento Administrativo o de Establecimiento Público</v>
          </cell>
        </row>
        <row r="278">
          <cell r="D278" t="str">
            <v>2025-19</v>
          </cell>
          <cell r="E278">
            <v>1992289</v>
          </cell>
          <cell r="F278">
            <v>40448901.422499999</v>
          </cell>
          <cell r="G278" t="str">
            <v>3Ejecutivo</v>
          </cell>
          <cell r="H278" t="str">
            <v>Director de Unidad Administrativa Especial de Ministerio, de Departamento Administrativo o de Establecimiento Público</v>
          </cell>
        </row>
        <row r="279">
          <cell r="D279" t="str">
            <v>2025-18</v>
          </cell>
          <cell r="E279">
            <v>1879165</v>
          </cell>
          <cell r="F279">
            <v>38152175.625416674</v>
          </cell>
          <cell r="G279" t="str">
            <v>3Ejecutivo</v>
          </cell>
          <cell r="H279" t="str">
            <v>Director de Unidad Administrativa Especial de Ministerio, de Departamento Administrativo o de Establecimiento Público</v>
          </cell>
        </row>
        <row r="280">
          <cell r="D280" t="str">
            <v>2025-16</v>
          </cell>
          <cell r="E280">
            <v>1709781</v>
          </cell>
          <cell r="F280">
            <v>34713218.367083333</v>
          </cell>
          <cell r="G280" t="str">
            <v>3Ejecutivo</v>
          </cell>
          <cell r="H280" t="str">
            <v>Director de Unidad Administrativa Especial de Ministerio, de Departamento Administrativo o de Establecimiento Público</v>
          </cell>
        </row>
        <row r="281">
          <cell r="D281" t="str">
            <v>2025-14</v>
          </cell>
          <cell r="E281">
            <v>1632929</v>
          </cell>
          <cell r="F281">
            <v>33152913.121249996</v>
          </cell>
          <cell r="G281" t="str">
            <v>3Ejecutivo</v>
          </cell>
          <cell r="H281" t="str">
            <v>Director de Unidad Administrativa Especial de Ministerio, de Departamento Administrativo o de Establecimiento Público</v>
          </cell>
        </row>
        <row r="282">
          <cell r="D282" t="str">
            <v>2025-12</v>
          </cell>
          <cell r="E282">
            <v>1534102</v>
          </cell>
          <cell r="F282">
            <v>31146455.449583333</v>
          </cell>
          <cell r="G282" t="str">
            <v>3Ejecutivo</v>
          </cell>
          <cell r="H282" t="str">
            <v>Director de Unidad Administrativa Especial de Ministerio, de Departamento Administrativo o de Establecimiento Público</v>
          </cell>
        </row>
        <row r="283">
          <cell r="D283" t="str">
            <v>2195-11</v>
          </cell>
          <cell r="E283">
            <v>1464700</v>
          </cell>
          <cell r="F283">
            <v>29737405.522916667</v>
          </cell>
          <cell r="G283" t="str">
            <v>3Ejecutivo</v>
          </cell>
          <cell r="H283" t="str">
            <v>Director de Unidad de Institución Técnica Profesional</v>
          </cell>
        </row>
        <row r="284">
          <cell r="D284" t="str">
            <v>2195-09</v>
          </cell>
          <cell r="E284">
            <v>1320233</v>
          </cell>
          <cell r="F284">
            <v>26804331.320833337</v>
          </cell>
          <cell r="G284" t="str">
            <v>3Ejecutivo</v>
          </cell>
          <cell r="H284" t="str">
            <v>Director de Unidad de Institución Técnica Profesional</v>
          </cell>
        </row>
        <row r="285">
          <cell r="D285" t="str">
            <v>2195-08</v>
          </cell>
          <cell r="E285">
            <v>1264348</v>
          </cell>
          <cell r="F285">
            <v>25669713.376250003</v>
          </cell>
          <cell r="G285" t="str">
            <v>3Ejecutivo</v>
          </cell>
          <cell r="H285" t="str">
            <v>Director de Unidad de Institución Técnica Profesional</v>
          </cell>
        </row>
        <row r="286">
          <cell r="D286" t="str">
            <v>2195-06</v>
          </cell>
          <cell r="E286">
            <v>1135915</v>
          </cell>
          <cell r="F286">
            <v>23062173.132083338</v>
          </cell>
          <cell r="G286" t="str">
            <v>3Ejecutivo</v>
          </cell>
          <cell r="H286" t="str">
            <v>Director de Unidad de Institución Técnica Profesional</v>
          </cell>
        </row>
        <row r="287">
          <cell r="D287" t="str">
            <v>2195-05</v>
          </cell>
          <cell r="E287">
            <v>1081567</v>
          </cell>
          <cell r="F287">
            <v>21958760.496666662</v>
          </cell>
          <cell r="G287" t="str">
            <v>3Ejecutivo</v>
          </cell>
          <cell r="H287" t="str">
            <v>Director de Unidad de Institución Técnica Profesional</v>
          </cell>
        </row>
        <row r="288">
          <cell r="D288" t="str">
            <v>2135-15</v>
          </cell>
          <cell r="E288">
            <v>1654687</v>
          </cell>
          <cell r="F288">
            <v>33594659.907499999</v>
          </cell>
          <cell r="G288" t="str">
            <v>3Ejecutivo</v>
          </cell>
          <cell r="H288" t="str">
            <v>Director de Unidad Tecnológica o de Unidad Académica</v>
          </cell>
        </row>
        <row r="289">
          <cell r="D289" t="str">
            <v>2135-13</v>
          </cell>
          <cell r="E289">
            <v>1568711</v>
          </cell>
          <cell r="F289">
            <v>31849112.537499998</v>
          </cell>
          <cell r="G289" t="str">
            <v>3Ejecutivo</v>
          </cell>
          <cell r="H289" t="str">
            <v>Director de Unidad Tecnológica o de Unidad Académica</v>
          </cell>
        </row>
        <row r="290">
          <cell r="D290" t="str">
            <v>2135-12</v>
          </cell>
          <cell r="E290">
            <v>1534102</v>
          </cell>
          <cell r="F290">
            <v>31146455.449583333</v>
          </cell>
          <cell r="G290" t="str">
            <v>3Ejecutivo</v>
          </cell>
          <cell r="H290" t="str">
            <v>Director de Unidad Tecnológica o de Unidad Académica</v>
          </cell>
        </row>
        <row r="291">
          <cell r="D291" t="str">
            <v>2135-11</v>
          </cell>
          <cell r="E291">
            <v>1464700</v>
          </cell>
          <cell r="F291">
            <v>29737405.522916667</v>
          </cell>
          <cell r="G291" t="str">
            <v>3Ejecutivo</v>
          </cell>
          <cell r="H291" t="str">
            <v>Director de Unidad Tecnológica o de Unidad Académica</v>
          </cell>
        </row>
        <row r="292">
          <cell r="D292" t="str">
            <v>2135-09</v>
          </cell>
          <cell r="E292">
            <v>1320233</v>
          </cell>
          <cell r="F292">
            <v>26804331.320833337</v>
          </cell>
          <cell r="G292" t="str">
            <v>3Ejecutivo</v>
          </cell>
          <cell r="H292" t="str">
            <v>Director de Unidad Tecnológica o de Unidad Académica</v>
          </cell>
        </row>
        <row r="293">
          <cell r="D293" t="str">
            <v>2135-07</v>
          </cell>
          <cell r="E293">
            <v>1223398</v>
          </cell>
          <cell r="F293">
            <v>24838316.680416666</v>
          </cell>
          <cell r="G293" t="str">
            <v>3Ejecutivo</v>
          </cell>
          <cell r="H293" t="str">
            <v>Director de Unidad Tecnológica o de Unidad Académica</v>
          </cell>
        </row>
        <row r="294">
          <cell r="D294" t="str">
            <v>2035-27</v>
          </cell>
          <cell r="E294">
            <v>3206533</v>
          </cell>
          <cell r="F294">
            <v>65101366.919166662</v>
          </cell>
          <cell r="G294" t="str">
            <v>3Ejecutivo</v>
          </cell>
          <cell r="H294" t="str">
            <v>Director o Gerente Regional</v>
          </cell>
        </row>
        <row r="295">
          <cell r="D295" t="str">
            <v>2035-26</v>
          </cell>
          <cell r="E295">
            <v>2974770</v>
          </cell>
          <cell r="F295">
            <v>60395945.798750006</v>
          </cell>
          <cell r="G295" t="str">
            <v>3Ejecutivo</v>
          </cell>
          <cell r="H295" t="str">
            <v>Director o Gerente Regional</v>
          </cell>
        </row>
        <row r="296">
          <cell r="D296" t="str">
            <v>2035-25</v>
          </cell>
          <cell r="E296">
            <v>2758679</v>
          </cell>
          <cell r="F296">
            <v>56008709.034999996</v>
          </cell>
          <cell r="G296" t="str">
            <v>3Ejecutivo</v>
          </cell>
          <cell r="H296" t="str">
            <v>Director o Gerente Regional</v>
          </cell>
        </row>
        <row r="297">
          <cell r="D297" t="str">
            <v>2035-24</v>
          </cell>
          <cell r="E297">
            <v>2595341</v>
          </cell>
          <cell r="F297">
            <v>52692502.063749991</v>
          </cell>
          <cell r="G297" t="str">
            <v>3Ejecutivo</v>
          </cell>
          <cell r="H297" t="str">
            <v>Director o Gerente Regional</v>
          </cell>
        </row>
        <row r="298">
          <cell r="D298" t="str">
            <v>2035-23</v>
          </cell>
          <cell r="E298">
            <v>2417065</v>
          </cell>
          <cell r="F298">
            <v>49073012.952083334</v>
          </cell>
          <cell r="G298" t="str">
            <v>3Ejecutivo</v>
          </cell>
          <cell r="H298" t="str">
            <v>Director o Gerente Regional</v>
          </cell>
        </row>
        <row r="299">
          <cell r="D299" t="str">
            <v>2035-22</v>
          </cell>
          <cell r="E299">
            <v>2222927</v>
          </cell>
          <cell r="F299">
            <v>45131481.96208334</v>
          </cell>
          <cell r="G299" t="str">
            <v>3Ejecutivo</v>
          </cell>
          <cell r="H299" t="str">
            <v>Director o Gerente Regional</v>
          </cell>
        </row>
        <row r="300">
          <cell r="D300" t="str">
            <v>2035-21</v>
          </cell>
          <cell r="E300">
            <v>2084439</v>
          </cell>
          <cell r="F300">
            <v>42319797.785416663</v>
          </cell>
          <cell r="G300" t="str">
            <v>3Ejecutivo</v>
          </cell>
          <cell r="H300" t="str">
            <v>Director o Gerente Regional</v>
          </cell>
        </row>
        <row r="301">
          <cell r="D301" t="str">
            <v>2035-20</v>
          </cell>
          <cell r="E301">
            <v>2021731</v>
          </cell>
          <cell r="F301">
            <v>41046654.343333334</v>
          </cell>
          <cell r="G301" t="str">
            <v>3Ejecutivo</v>
          </cell>
          <cell r="H301" t="str">
            <v>Director o Gerente Regional</v>
          </cell>
        </row>
        <row r="302">
          <cell r="D302" t="str">
            <v>2035-19</v>
          </cell>
          <cell r="E302">
            <v>1992289</v>
          </cell>
          <cell r="F302">
            <v>40448901.422499999</v>
          </cell>
          <cell r="G302" t="str">
            <v>3Ejecutivo</v>
          </cell>
          <cell r="H302" t="str">
            <v>Director o Gerente Regional</v>
          </cell>
        </row>
        <row r="303">
          <cell r="D303" t="str">
            <v>2035-18</v>
          </cell>
          <cell r="E303">
            <v>1879165</v>
          </cell>
          <cell r="F303">
            <v>38152175.625416674</v>
          </cell>
          <cell r="G303" t="str">
            <v>3Ejecutivo</v>
          </cell>
          <cell r="H303" t="str">
            <v>Director o Gerente Regional</v>
          </cell>
        </row>
        <row r="304">
          <cell r="D304" t="str">
            <v>2035-17</v>
          </cell>
          <cell r="E304">
            <v>1815797</v>
          </cell>
          <cell r="F304">
            <v>36865632.368333325</v>
          </cell>
          <cell r="G304" t="str">
            <v>3Ejecutivo</v>
          </cell>
          <cell r="H304" t="str">
            <v>Director o Gerente Regional</v>
          </cell>
        </row>
        <row r="305">
          <cell r="D305" t="str">
            <v>2035-16</v>
          </cell>
          <cell r="E305">
            <v>1709781</v>
          </cell>
          <cell r="F305">
            <v>34713218.367083333</v>
          </cell>
          <cell r="G305" t="str">
            <v>3Ejecutivo</v>
          </cell>
          <cell r="H305" t="str">
            <v>Director o Gerente Regional</v>
          </cell>
        </row>
        <row r="306">
          <cell r="D306" t="str">
            <v>2035-15</v>
          </cell>
          <cell r="E306">
            <v>1654687</v>
          </cell>
          <cell r="F306">
            <v>33594659.907499999</v>
          </cell>
          <cell r="G306" t="str">
            <v>3Ejecutivo</v>
          </cell>
          <cell r="H306" t="str">
            <v>Director o Gerente Regional</v>
          </cell>
        </row>
        <row r="307">
          <cell r="D307" t="str">
            <v>2095-20</v>
          </cell>
          <cell r="E307">
            <v>2021731</v>
          </cell>
          <cell r="F307">
            <v>41046654.343333334</v>
          </cell>
          <cell r="G307" t="str">
            <v>3Ejecutivo</v>
          </cell>
          <cell r="H307" t="str">
            <v>Director o Gerente Seccional</v>
          </cell>
        </row>
        <row r="308">
          <cell r="D308" t="str">
            <v>2095-19</v>
          </cell>
          <cell r="E308">
            <v>1992289</v>
          </cell>
          <cell r="F308">
            <v>40448901.422499999</v>
          </cell>
          <cell r="G308" t="str">
            <v>3Ejecutivo</v>
          </cell>
          <cell r="H308" t="str">
            <v>Director o Gerente Seccional</v>
          </cell>
        </row>
        <row r="309">
          <cell r="D309" t="str">
            <v>2095-18</v>
          </cell>
          <cell r="E309">
            <v>1879165</v>
          </cell>
          <cell r="F309">
            <v>38152175.625416674</v>
          </cell>
          <cell r="G309" t="str">
            <v>3Ejecutivo</v>
          </cell>
          <cell r="H309" t="str">
            <v>Director o Gerente Seccional</v>
          </cell>
        </row>
        <row r="310">
          <cell r="D310" t="str">
            <v>2095-16</v>
          </cell>
          <cell r="E310">
            <v>1709781</v>
          </cell>
          <cell r="F310">
            <v>34713218.367083333</v>
          </cell>
          <cell r="G310" t="str">
            <v>3Ejecutivo</v>
          </cell>
          <cell r="H310" t="str">
            <v>Director o Gerente Seccional</v>
          </cell>
        </row>
        <row r="311">
          <cell r="D311" t="str">
            <v>2095-14</v>
          </cell>
          <cell r="E311">
            <v>1632929</v>
          </cell>
          <cell r="F311">
            <v>33152913.121249996</v>
          </cell>
          <cell r="G311" t="str">
            <v>3Ejecutivo</v>
          </cell>
          <cell r="H311" t="str">
            <v>Director o Gerente Seccional</v>
          </cell>
        </row>
        <row r="312">
          <cell r="D312" t="str">
            <v>2095-12</v>
          </cell>
          <cell r="E312">
            <v>1534102</v>
          </cell>
          <cell r="F312">
            <v>31146455.449583333</v>
          </cell>
          <cell r="G312" t="str">
            <v>3Ejecutivo</v>
          </cell>
          <cell r="H312" t="str">
            <v>Director o Gerente Seccional</v>
          </cell>
        </row>
        <row r="313">
          <cell r="D313" t="str">
            <v>2095-10</v>
          </cell>
          <cell r="E313">
            <v>1388279</v>
          </cell>
          <cell r="F313">
            <v>28185850.744166665</v>
          </cell>
          <cell r="G313" t="str">
            <v>3Ejecutivo</v>
          </cell>
          <cell r="H313" t="str">
            <v>Director o Gerente Seccional</v>
          </cell>
        </row>
        <row r="314">
          <cell r="D314" t="str">
            <v>2095-09</v>
          </cell>
          <cell r="E314">
            <v>1320233</v>
          </cell>
          <cell r="F314">
            <v>26804331.320833337</v>
          </cell>
          <cell r="G314" t="str">
            <v>3Ejecutivo</v>
          </cell>
          <cell r="H314" t="str">
            <v>Director o Gerente Seccional</v>
          </cell>
        </row>
        <row r="315">
          <cell r="D315" t="str">
            <v>2095-07</v>
          </cell>
          <cell r="E315">
            <v>1223398</v>
          </cell>
          <cell r="F315">
            <v>24838316.680416666</v>
          </cell>
          <cell r="G315" t="str">
            <v>3Ejecutivo</v>
          </cell>
          <cell r="H315" t="str">
            <v>Director o Gerente Seccional</v>
          </cell>
        </row>
        <row r="316">
          <cell r="D316" t="str">
            <v>2095-06</v>
          </cell>
          <cell r="E316">
            <v>1135915</v>
          </cell>
          <cell r="F316">
            <v>23062173.132083338</v>
          </cell>
          <cell r="G316" t="str">
            <v>3Ejecutivo</v>
          </cell>
          <cell r="H316" t="str">
            <v>Director o Gerente Seccional</v>
          </cell>
        </row>
        <row r="317">
          <cell r="D317" t="str">
            <v>2230-25</v>
          </cell>
          <cell r="E317">
            <v>2758679</v>
          </cell>
          <cell r="F317">
            <v>56008709.034999996</v>
          </cell>
          <cell r="G317" t="str">
            <v>3Ejecutivo</v>
          </cell>
          <cell r="H317" t="str">
            <v>Jefe de Area Policial</v>
          </cell>
        </row>
        <row r="318">
          <cell r="D318" t="str">
            <v>2230-24</v>
          </cell>
          <cell r="E318">
            <v>2595341</v>
          </cell>
          <cell r="F318">
            <v>52692502.063749991</v>
          </cell>
          <cell r="G318" t="str">
            <v>3Ejecutivo</v>
          </cell>
          <cell r="H318" t="str">
            <v>Jefe de Area Policial</v>
          </cell>
        </row>
        <row r="319">
          <cell r="D319" t="str">
            <v>2230-23</v>
          </cell>
          <cell r="E319">
            <v>2417065</v>
          </cell>
          <cell r="F319">
            <v>49073012.952083334</v>
          </cell>
          <cell r="G319" t="str">
            <v>3Ejecutivo</v>
          </cell>
          <cell r="H319" t="str">
            <v>Jefe de Area Policial</v>
          </cell>
        </row>
        <row r="320">
          <cell r="D320" t="str">
            <v>2230-22</v>
          </cell>
          <cell r="E320">
            <v>2222927</v>
          </cell>
          <cell r="F320">
            <v>45131481.96208334</v>
          </cell>
          <cell r="G320" t="str">
            <v>3Ejecutivo</v>
          </cell>
          <cell r="H320" t="str">
            <v>Jefe de Area Policial</v>
          </cell>
        </row>
        <row r="321">
          <cell r="D321" t="str">
            <v>2230-21</v>
          </cell>
          <cell r="E321">
            <v>2084439</v>
          </cell>
          <cell r="F321">
            <v>42319797.785416663</v>
          </cell>
          <cell r="G321" t="str">
            <v>3Ejecutivo</v>
          </cell>
          <cell r="H321" t="str">
            <v>Jefe de Area Policial</v>
          </cell>
        </row>
        <row r="322">
          <cell r="D322" t="str">
            <v>2040-28</v>
          </cell>
          <cell r="E322">
            <v>3460703</v>
          </cell>
          <cell r="F322">
            <v>70261711.259583339</v>
          </cell>
          <cell r="G322" t="str">
            <v>3Ejecutivo</v>
          </cell>
          <cell r="H322" t="str">
            <v>Jefe de División</v>
          </cell>
        </row>
        <row r="323">
          <cell r="D323" t="str">
            <v>2040-27</v>
          </cell>
          <cell r="E323">
            <v>3206533</v>
          </cell>
          <cell r="F323">
            <v>65101366.919166662</v>
          </cell>
          <cell r="G323" t="str">
            <v>3Ejecutivo</v>
          </cell>
          <cell r="H323" t="str">
            <v>Jefe de División</v>
          </cell>
        </row>
        <row r="324">
          <cell r="D324" t="str">
            <v>2040-26</v>
          </cell>
          <cell r="E324">
            <v>2974770</v>
          </cell>
          <cell r="F324">
            <v>60395945.798750006</v>
          </cell>
          <cell r="G324" t="str">
            <v>3Ejecutivo</v>
          </cell>
          <cell r="H324" t="str">
            <v>Jefe de División</v>
          </cell>
        </row>
        <row r="325">
          <cell r="D325" t="str">
            <v>2040-25</v>
          </cell>
          <cell r="E325">
            <v>2758679</v>
          </cell>
          <cell r="F325">
            <v>56008709.034999996</v>
          </cell>
          <cell r="G325" t="str">
            <v>3Ejecutivo</v>
          </cell>
          <cell r="H325" t="str">
            <v>Jefe de División</v>
          </cell>
        </row>
        <row r="326">
          <cell r="D326" t="str">
            <v>2040-24</v>
          </cell>
          <cell r="E326">
            <v>2595341</v>
          </cell>
          <cell r="F326">
            <v>52692502.063749991</v>
          </cell>
          <cell r="G326" t="str">
            <v>3Ejecutivo</v>
          </cell>
          <cell r="H326" t="str">
            <v>Jefe de División</v>
          </cell>
        </row>
        <row r="327">
          <cell r="D327" t="str">
            <v>2040-23</v>
          </cell>
          <cell r="E327">
            <v>2417065</v>
          </cell>
          <cell r="F327">
            <v>49073012.952083334</v>
          </cell>
          <cell r="G327" t="str">
            <v>3Ejecutivo</v>
          </cell>
          <cell r="H327" t="str">
            <v>Jefe de División</v>
          </cell>
        </row>
        <row r="328">
          <cell r="D328" t="str">
            <v>2040-22</v>
          </cell>
          <cell r="E328">
            <v>2222927</v>
          </cell>
          <cell r="F328">
            <v>45131481.96208334</v>
          </cell>
          <cell r="G328" t="str">
            <v>3Ejecutivo</v>
          </cell>
          <cell r="H328" t="str">
            <v>Jefe de División</v>
          </cell>
        </row>
        <row r="329">
          <cell r="D329" t="str">
            <v>2040-21</v>
          </cell>
          <cell r="E329">
            <v>2084439</v>
          </cell>
          <cell r="F329">
            <v>42319797.785416663</v>
          </cell>
          <cell r="G329" t="str">
            <v>3Ejecutivo</v>
          </cell>
          <cell r="H329" t="str">
            <v>Jefe de División</v>
          </cell>
        </row>
        <row r="330">
          <cell r="D330" t="str">
            <v>2040-20</v>
          </cell>
          <cell r="E330">
            <v>2021731</v>
          </cell>
          <cell r="F330">
            <v>41046654.343333334</v>
          </cell>
          <cell r="G330" t="str">
            <v>3Ejecutivo</v>
          </cell>
          <cell r="H330" t="str">
            <v>Jefe de División</v>
          </cell>
        </row>
        <row r="331">
          <cell r="D331" t="str">
            <v>2040-19</v>
          </cell>
          <cell r="E331">
            <v>1992289</v>
          </cell>
          <cell r="F331">
            <v>40448901.422499999</v>
          </cell>
          <cell r="G331" t="str">
            <v>3Ejecutivo</v>
          </cell>
          <cell r="H331" t="str">
            <v>Jefe de División</v>
          </cell>
        </row>
        <row r="332">
          <cell r="D332" t="str">
            <v>2040-18</v>
          </cell>
          <cell r="E332">
            <v>1879165</v>
          </cell>
          <cell r="F332">
            <v>38152175.625416674</v>
          </cell>
          <cell r="G332" t="str">
            <v>3Ejecutivo</v>
          </cell>
          <cell r="H332" t="str">
            <v>Jefe de División</v>
          </cell>
        </row>
        <row r="333">
          <cell r="D333" t="str">
            <v>2040-17</v>
          </cell>
          <cell r="E333">
            <v>1815797</v>
          </cell>
          <cell r="F333">
            <v>36865632.368333325</v>
          </cell>
          <cell r="G333" t="str">
            <v>3Ejecutivo</v>
          </cell>
          <cell r="H333" t="str">
            <v>Jefe de División</v>
          </cell>
        </row>
        <row r="334">
          <cell r="D334" t="str">
            <v>2040-16</v>
          </cell>
          <cell r="E334">
            <v>1709781</v>
          </cell>
          <cell r="F334">
            <v>34713218.367083333</v>
          </cell>
          <cell r="G334" t="str">
            <v>3Ejecutivo</v>
          </cell>
          <cell r="H334" t="str">
            <v>Jefe de División</v>
          </cell>
        </row>
        <row r="335">
          <cell r="D335" t="str">
            <v>2040-15</v>
          </cell>
          <cell r="E335">
            <v>1654687</v>
          </cell>
          <cell r="F335">
            <v>33594659.907499999</v>
          </cell>
          <cell r="G335" t="str">
            <v>3Ejecutivo</v>
          </cell>
          <cell r="H335" t="str">
            <v>Jefe de División</v>
          </cell>
        </row>
        <row r="336">
          <cell r="D336" t="str">
            <v>2040-14</v>
          </cell>
          <cell r="E336">
            <v>1632929</v>
          </cell>
          <cell r="F336">
            <v>33152913.121249996</v>
          </cell>
          <cell r="G336" t="str">
            <v>3Ejecutivo</v>
          </cell>
          <cell r="H336" t="str">
            <v>Jefe de División</v>
          </cell>
        </row>
        <row r="337">
          <cell r="D337" t="str">
            <v>2085-10</v>
          </cell>
          <cell r="E337">
            <v>1388279</v>
          </cell>
          <cell r="F337">
            <v>28185850.744166665</v>
          </cell>
          <cell r="G337" t="str">
            <v>3Ejecutivo</v>
          </cell>
          <cell r="H337" t="str">
            <v>Jefe de Grupo</v>
          </cell>
        </row>
        <row r="338">
          <cell r="D338" t="str">
            <v>2085-09</v>
          </cell>
          <cell r="E338">
            <v>1320233</v>
          </cell>
          <cell r="F338">
            <v>26804331.320833337</v>
          </cell>
          <cell r="G338" t="str">
            <v>3Ejecutivo</v>
          </cell>
          <cell r="H338" t="str">
            <v>Jefe de Grupo</v>
          </cell>
        </row>
        <row r="339">
          <cell r="D339" t="str">
            <v>2085-08</v>
          </cell>
          <cell r="E339">
            <v>1264348</v>
          </cell>
          <cell r="F339">
            <v>25669713.376250003</v>
          </cell>
          <cell r="G339" t="str">
            <v>3Ejecutivo</v>
          </cell>
          <cell r="H339" t="str">
            <v>Jefe de Grupo</v>
          </cell>
        </row>
        <row r="340">
          <cell r="D340" t="str">
            <v>2085-07</v>
          </cell>
          <cell r="E340">
            <v>1223398</v>
          </cell>
          <cell r="F340">
            <v>24838316.680416666</v>
          </cell>
          <cell r="G340" t="str">
            <v>3Ejecutivo</v>
          </cell>
          <cell r="H340" t="str">
            <v>Jefe de Grupo</v>
          </cell>
        </row>
        <row r="341">
          <cell r="D341" t="str">
            <v>2085-06</v>
          </cell>
          <cell r="E341">
            <v>1135915</v>
          </cell>
          <cell r="F341">
            <v>23062173.132083338</v>
          </cell>
          <cell r="G341" t="str">
            <v>3Ejecutivo</v>
          </cell>
          <cell r="H341" t="str">
            <v>Jefe de Grupo</v>
          </cell>
        </row>
        <row r="342">
          <cell r="D342" t="str">
            <v>2085-05</v>
          </cell>
          <cell r="E342">
            <v>1081567</v>
          </cell>
          <cell r="F342">
            <v>21958760.496666662</v>
          </cell>
          <cell r="G342" t="str">
            <v>3Ejecutivo</v>
          </cell>
          <cell r="H342" t="str">
            <v>Jefe de Grupo</v>
          </cell>
        </row>
        <row r="343">
          <cell r="D343" t="str">
            <v>2085-04</v>
          </cell>
          <cell r="E343">
            <v>1020560</v>
          </cell>
          <cell r="F343">
            <v>20720151.963750001</v>
          </cell>
          <cell r="G343" t="str">
            <v>3Ejecutivo</v>
          </cell>
          <cell r="H343" t="str">
            <v>Jefe de Grupo</v>
          </cell>
        </row>
        <row r="344">
          <cell r="D344" t="str">
            <v>2084-24</v>
          </cell>
          <cell r="E344">
            <v>2595341</v>
          </cell>
          <cell r="F344">
            <v>52692502.063749991</v>
          </cell>
          <cell r="G344" t="str">
            <v>3Ejecutivo</v>
          </cell>
          <cell r="H344" t="str">
            <v>Jefe de Programa</v>
          </cell>
        </row>
        <row r="345">
          <cell r="D345" t="str">
            <v>2084-23</v>
          </cell>
          <cell r="E345">
            <v>2417065</v>
          </cell>
          <cell r="F345">
            <v>49073012.952083334</v>
          </cell>
          <cell r="G345" t="str">
            <v>3Ejecutivo</v>
          </cell>
          <cell r="H345" t="str">
            <v>Jefe de Programa</v>
          </cell>
        </row>
        <row r="346">
          <cell r="D346" t="str">
            <v>2084-22</v>
          </cell>
          <cell r="E346">
            <v>2222927</v>
          </cell>
          <cell r="F346">
            <v>45131481.96208334</v>
          </cell>
          <cell r="G346" t="str">
            <v>3Ejecutivo</v>
          </cell>
          <cell r="H346" t="str">
            <v>Jefe de Programa</v>
          </cell>
        </row>
        <row r="347">
          <cell r="D347" t="str">
            <v>2084-21</v>
          </cell>
          <cell r="E347">
            <v>2084439</v>
          </cell>
          <cell r="F347">
            <v>42319797.785416663</v>
          </cell>
          <cell r="G347" t="str">
            <v>3Ejecutivo</v>
          </cell>
          <cell r="H347" t="str">
            <v>Jefe de Programa</v>
          </cell>
        </row>
        <row r="348">
          <cell r="D348" t="str">
            <v>2165-09</v>
          </cell>
          <cell r="E348">
            <v>1320233</v>
          </cell>
          <cell r="F348">
            <v>26804331.320833337</v>
          </cell>
          <cell r="G348" t="str">
            <v>3Ejecutivo</v>
          </cell>
          <cell r="H348" t="str">
            <v>Jefe de Programa de Institución Técnica Profesional</v>
          </cell>
        </row>
        <row r="349">
          <cell r="D349" t="str">
            <v>2165-08</v>
          </cell>
          <cell r="E349">
            <v>1264348</v>
          </cell>
          <cell r="F349">
            <v>25669713.376250003</v>
          </cell>
          <cell r="G349" t="str">
            <v>3Ejecutivo</v>
          </cell>
          <cell r="H349" t="str">
            <v>Jefe de Programa de Institución Técnica Profesional</v>
          </cell>
        </row>
        <row r="350">
          <cell r="D350" t="str">
            <v>2165-07</v>
          </cell>
          <cell r="E350">
            <v>1223398</v>
          </cell>
          <cell r="F350">
            <v>24838316.680416666</v>
          </cell>
          <cell r="G350" t="str">
            <v>3Ejecutivo</v>
          </cell>
          <cell r="H350" t="str">
            <v>Jefe de Programa de Institución Técnica Profesional</v>
          </cell>
        </row>
        <row r="351">
          <cell r="D351" t="str">
            <v>2165-06</v>
          </cell>
          <cell r="E351">
            <v>1135915</v>
          </cell>
          <cell r="F351">
            <v>23062173.132083338</v>
          </cell>
          <cell r="G351" t="str">
            <v>3Ejecutivo</v>
          </cell>
          <cell r="H351" t="str">
            <v>Jefe de Programa de Institución Técnica Profesional</v>
          </cell>
        </row>
        <row r="352">
          <cell r="D352" t="str">
            <v>2075-14</v>
          </cell>
          <cell r="E352">
            <v>1632929</v>
          </cell>
          <cell r="F352">
            <v>33152913.121249996</v>
          </cell>
          <cell r="G352" t="str">
            <v>3Ejecutivo</v>
          </cell>
          <cell r="H352" t="str">
            <v>Jefe de Sección</v>
          </cell>
        </row>
        <row r="353">
          <cell r="D353" t="str">
            <v>2075-13</v>
          </cell>
          <cell r="E353">
            <v>1568711</v>
          </cell>
          <cell r="F353">
            <v>31849112.537499998</v>
          </cell>
          <cell r="G353" t="str">
            <v>3Ejecutivo</v>
          </cell>
          <cell r="H353" t="str">
            <v>Jefe de Sección</v>
          </cell>
        </row>
        <row r="354">
          <cell r="D354" t="str">
            <v>2075-12</v>
          </cell>
          <cell r="E354">
            <v>1534102</v>
          </cell>
          <cell r="F354">
            <v>31146455.449583333</v>
          </cell>
          <cell r="G354" t="str">
            <v>3Ejecutivo</v>
          </cell>
          <cell r="H354" t="str">
            <v>Jefe de Sección</v>
          </cell>
        </row>
        <row r="355">
          <cell r="D355" t="str">
            <v>2075-11</v>
          </cell>
          <cell r="E355">
            <v>1464700</v>
          </cell>
          <cell r="F355">
            <v>29737405.522916667</v>
          </cell>
          <cell r="G355" t="str">
            <v>3Ejecutivo</v>
          </cell>
          <cell r="H355" t="str">
            <v>Jefe de Sección</v>
          </cell>
        </row>
        <row r="356">
          <cell r="D356" t="str">
            <v>2075-10</v>
          </cell>
          <cell r="E356">
            <v>1388279</v>
          </cell>
          <cell r="F356">
            <v>28185850.744166665</v>
          </cell>
          <cell r="G356" t="str">
            <v>3Ejecutivo</v>
          </cell>
          <cell r="H356" t="str">
            <v>Jefe de Sección</v>
          </cell>
        </row>
        <row r="357">
          <cell r="D357" t="str">
            <v>2075-09</v>
          </cell>
          <cell r="E357">
            <v>1320233</v>
          </cell>
          <cell r="F357">
            <v>26804331.320833337</v>
          </cell>
          <cell r="G357" t="str">
            <v>3Ejecutivo</v>
          </cell>
          <cell r="H357" t="str">
            <v>Jefe de Sección</v>
          </cell>
        </row>
        <row r="358">
          <cell r="D358" t="str">
            <v>2075-08</v>
          </cell>
          <cell r="E358">
            <v>1264348</v>
          </cell>
          <cell r="F358">
            <v>25669713.376250003</v>
          </cell>
          <cell r="G358" t="str">
            <v>3Ejecutivo</v>
          </cell>
          <cell r="H358" t="str">
            <v>Jefe de Sección</v>
          </cell>
        </row>
        <row r="359">
          <cell r="D359" t="str">
            <v>2075-07</v>
          </cell>
          <cell r="E359">
            <v>1223398</v>
          </cell>
          <cell r="F359">
            <v>24838316.680416666</v>
          </cell>
          <cell r="G359" t="str">
            <v>3Ejecutivo</v>
          </cell>
          <cell r="H359" t="str">
            <v>Jefe de Sección</v>
          </cell>
        </row>
        <row r="360">
          <cell r="D360" t="str">
            <v>2075-06</v>
          </cell>
          <cell r="E360">
            <v>1135915</v>
          </cell>
          <cell r="F360">
            <v>23062173.132083338</v>
          </cell>
          <cell r="G360" t="str">
            <v>3Ejecutivo</v>
          </cell>
          <cell r="H360" t="str">
            <v>Jefe de Sección</v>
          </cell>
        </row>
        <row r="361">
          <cell r="D361" t="str">
            <v>2075-05</v>
          </cell>
          <cell r="E361">
            <v>1081567</v>
          </cell>
          <cell r="F361">
            <v>21958760.496666662</v>
          </cell>
          <cell r="G361" t="str">
            <v>3Ejecutivo</v>
          </cell>
          <cell r="H361" t="str">
            <v>Jefe de Sección</v>
          </cell>
        </row>
        <row r="362">
          <cell r="D362" t="str">
            <v>2077-22</v>
          </cell>
          <cell r="E362">
            <v>2222927</v>
          </cell>
          <cell r="F362">
            <v>45131481.96208334</v>
          </cell>
          <cell r="G362" t="str">
            <v>3Ejecutivo</v>
          </cell>
          <cell r="H362" t="str">
            <v>Jefe de Sección o de Departamento Médico Asistencial</v>
          </cell>
        </row>
        <row r="363">
          <cell r="D363" t="str">
            <v>2077-20</v>
          </cell>
          <cell r="E363">
            <v>2021731</v>
          </cell>
          <cell r="F363">
            <v>41046654.343333334</v>
          </cell>
          <cell r="G363" t="str">
            <v>3Ejecutivo</v>
          </cell>
          <cell r="H363" t="str">
            <v>Jefe de Sección o de Departamento Médico Asistencial</v>
          </cell>
        </row>
        <row r="364">
          <cell r="D364" t="str">
            <v>2077-18</v>
          </cell>
          <cell r="E364">
            <v>1879165</v>
          </cell>
          <cell r="F364">
            <v>38152175.625416674</v>
          </cell>
          <cell r="G364" t="str">
            <v>3Ejecutivo</v>
          </cell>
          <cell r="H364" t="str">
            <v>Jefe de Sección o de Departamento Médico Asistencial</v>
          </cell>
        </row>
        <row r="365">
          <cell r="D365" t="str">
            <v>2077-16</v>
          </cell>
          <cell r="E365">
            <v>1709781</v>
          </cell>
          <cell r="F365">
            <v>34713218.367083333</v>
          </cell>
          <cell r="G365" t="str">
            <v>3Ejecutivo</v>
          </cell>
          <cell r="H365" t="str">
            <v>Jefe de Sección o de Departamento Médico Asistencial</v>
          </cell>
        </row>
        <row r="366">
          <cell r="D366" t="str">
            <v>2031-23</v>
          </cell>
          <cell r="E366">
            <v>2417065</v>
          </cell>
          <cell r="F366">
            <v>49073012.952083334</v>
          </cell>
          <cell r="G366" t="str">
            <v>3Ejecutivo</v>
          </cell>
          <cell r="H366" t="str">
            <v>Ministro Consejero</v>
          </cell>
        </row>
        <row r="367">
          <cell r="D367" t="str">
            <v>2031-22</v>
          </cell>
          <cell r="E367">
            <v>2222927</v>
          </cell>
          <cell r="F367">
            <v>45131481.96208334</v>
          </cell>
          <cell r="G367" t="str">
            <v>3Ejecutivo</v>
          </cell>
          <cell r="H367" t="str">
            <v>Ministro Consejero</v>
          </cell>
        </row>
        <row r="368">
          <cell r="D368" t="str">
            <v>2155-16</v>
          </cell>
          <cell r="E368">
            <v>1709781</v>
          </cell>
          <cell r="F368">
            <v>34713218.367083333</v>
          </cell>
          <cell r="G368" t="str">
            <v>3Ejecutivo</v>
          </cell>
          <cell r="H368" t="str">
            <v>Rector de Institución Técnica Profesional</v>
          </cell>
        </row>
        <row r="369">
          <cell r="D369" t="str">
            <v>2155-14</v>
          </cell>
          <cell r="E369">
            <v>1632929</v>
          </cell>
          <cell r="F369">
            <v>33152913.121249996</v>
          </cell>
          <cell r="G369" t="str">
            <v>3Ejecutivo</v>
          </cell>
          <cell r="H369" t="str">
            <v>Rector de Institución Técnica Profesional</v>
          </cell>
        </row>
        <row r="370">
          <cell r="D370" t="str">
            <v>2155-12</v>
          </cell>
          <cell r="E370">
            <v>1534102</v>
          </cell>
          <cell r="F370">
            <v>31146455.449583333</v>
          </cell>
          <cell r="G370" t="str">
            <v>3Ejecutivo</v>
          </cell>
          <cell r="H370" t="str">
            <v>Rector de Institución Técnica Profesional</v>
          </cell>
        </row>
        <row r="371">
          <cell r="D371" t="str">
            <v>2155-10</v>
          </cell>
          <cell r="E371">
            <v>1388279</v>
          </cell>
          <cell r="F371">
            <v>28185850.744166665</v>
          </cell>
          <cell r="G371" t="str">
            <v>3Ejecutivo</v>
          </cell>
          <cell r="H371" t="str">
            <v>Rector de Institución Técnica Profesional</v>
          </cell>
        </row>
        <row r="372">
          <cell r="D372" t="str">
            <v>2050-16</v>
          </cell>
          <cell r="E372">
            <v>1709781</v>
          </cell>
          <cell r="F372">
            <v>34713218.367083333</v>
          </cell>
          <cell r="G372" t="str">
            <v>3Ejecutivo</v>
          </cell>
          <cell r="H372" t="str">
            <v>Registrador Delegado</v>
          </cell>
        </row>
        <row r="373">
          <cell r="D373" t="str">
            <v>2050-15</v>
          </cell>
          <cell r="E373">
            <v>1654687</v>
          </cell>
          <cell r="F373">
            <v>33594659.907499999</v>
          </cell>
          <cell r="G373" t="str">
            <v>3Ejecutivo</v>
          </cell>
          <cell r="H373" t="str">
            <v>Registrador Delegado</v>
          </cell>
        </row>
        <row r="374">
          <cell r="D374" t="str">
            <v>2050-14</v>
          </cell>
          <cell r="E374">
            <v>1632929</v>
          </cell>
          <cell r="F374">
            <v>33152913.121249996</v>
          </cell>
          <cell r="G374" t="str">
            <v>3Ejecutivo</v>
          </cell>
          <cell r="H374" t="str">
            <v>Registrador Delegado</v>
          </cell>
        </row>
        <row r="375">
          <cell r="D375" t="str">
            <v>2050-13</v>
          </cell>
          <cell r="E375">
            <v>1568711</v>
          </cell>
          <cell r="F375">
            <v>31849112.537499998</v>
          </cell>
          <cell r="G375" t="str">
            <v>3Ejecutivo</v>
          </cell>
          <cell r="H375" t="str">
            <v>Registrador Delegado</v>
          </cell>
        </row>
        <row r="376">
          <cell r="D376" t="str">
            <v>2015-27</v>
          </cell>
          <cell r="E376">
            <v>3206533</v>
          </cell>
          <cell r="F376">
            <v>65101366.919166662</v>
          </cell>
          <cell r="G376" t="str">
            <v>3Ejecutivo</v>
          </cell>
          <cell r="H376" t="str">
            <v>Registrador Principal</v>
          </cell>
        </row>
        <row r="377">
          <cell r="D377" t="str">
            <v>2015-26</v>
          </cell>
          <cell r="E377">
            <v>2974770</v>
          </cell>
          <cell r="F377">
            <v>60395945.798750006</v>
          </cell>
          <cell r="G377" t="str">
            <v>3Ejecutivo</v>
          </cell>
          <cell r="H377" t="str">
            <v>Registrador Principal</v>
          </cell>
        </row>
        <row r="378">
          <cell r="D378" t="str">
            <v>2015-25</v>
          </cell>
          <cell r="E378">
            <v>2758679</v>
          </cell>
          <cell r="F378">
            <v>56008709.034999996</v>
          </cell>
          <cell r="G378" t="str">
            <v>3Ejecutivo</v>
          </cell>
          <cell r="H378" t="str">
            <v>Registrador Principal</v>
          </cell>
        </row>
        <row r="379">
          <cell r="D379" t="str">
            <v>2185-18</v>
          </cell>
          <cell r="E379">
            <v>1879165</v>
          </cell>
          <cell r="F379">
            <v>38152175.625416674</v>
          </cell>
          <cell r="G379" t="str">
            <v>3Ejecutivo</v>
          </cell>
          <cell r="H379" t="str">
            <v>Registrador Seccional</v>
          </cell>
        </row>
        <row r="380">
          <cell r="D380" t="str">
            <v>2185-17</v>
          </cell>
          <cell r="E380">
            <v>1815797</v>
          </cell>
          <cell r="F380">
            <v>36865632.368333325</v>
          </cell>
          <cell r="G380" t="str">
            <v>3Ejecutivo</v>
          </cell>
          <cell r="H380" t="str">
            <v>Registrador Seccional</v>
          </cell>
        </row>
        <row r="381">
          <cell r="D381" t="str">
            <v>2185-16</v>
          </cell>
          <cell r="E381">
            <v>1709781</v>
          </cell>
          <cell r="F381">
            <v>34713218.367083333</v>
          </cell>
          <cell r="G381" t="str">
            <v>3Ejecutivo</v>
          </cell>
          <cell r="H381" t="str">
            <v>Registrador Seccional</v>
          </cell>
        </row>
        <row r="382">
          <cell r="D382" t="str">
            <v>2185-15</v>
          </cell>
          <cell r="E382">
            <v>1654687</v>
          </cell>
          <cell r="F382">
            <v>33594659.907499999</v>
          </cell>
          <cell r="G382" t="str">
            <v>3Ejecutivo</v>
          </cell>
          <cell r="H382" t="str">
            <v>Registrador Seccional</v>
          </cell>
        </row>
        <row r="383">
          <cell r="D383" t="str">
            <v>2215-17</v>
          </cell>
          <cell r="E383">
            <v>1815797</v>
          </cell>
          <cell r="F383">
            <v>36865632.368333325</v>
          </cell>
          <cell r="G383" t="str">
            <v>3Ejecutivo</v>
          </cell>
          <cell r="H383" t="str">
            <v>Representante del Ministro de Educación ante Entidad Territorial</v>
          </cell>
        </row>
        <row r="384">
          <cell r="D384" t="str">
            <v>2215-16</v>
          </cell>
          <cell r="E384">
            <v>1709781</v>
          </cell>
          <cell r="F384">
            <v>34713218.367083333</v>
          </cell>
          <cell r="G384" t="str">
            <v>3Ejecutivo</v>
          </cell>
          <cell r="H384" t="str">
            <v>Representante del Ministro de Educación ante Entidad Territorial</v>
          </cell>
        </row>
        <row r="385">
          <cell r="D385" t="str">
            <v>2215-14</v>
          </cell>
          <cell r="E385">
            <v>1632929</v>
          </cell>
          <cell r="F385">
            <v>33152913.121249996</v>
          </cell>
          <cell r="G385" t="str">
            <v>3Ejecutivo</v>
          </cell>
          <cell r="H385" t="str">
            <v>Representante del Ministro de Educación ante Entidad Territorial</v>
          </cell>
        </row>
        <row r="386">
          <cell r="D386" t="str">
            <v>2150-16</v>
          </cell>
          <cell r="E386">
            <v>1709781</v>
          </cell>
          <cell r="F386">
            <v>34713218.367083333</v>
          </cell>
          <cell r="G386" t="str">
            <v>3Ejecutivo</v>
          </cell>
          <cell r="H386" t="str">
            <v>Secretario de Facultad</v>
          </cell>
        </row>
        <row r="387">
          <cell r="D387" t="str">
            <v>2150-14</v>
          </cell>
          <cell r="E387">
            <v>1632929</v>
          </cell>
          <cell r="F387">
            <v>33152913.121249996</v>
          </cell>
          <cell r="G387" t="str">
            <v>3Ejecutivo</v>
          </cell>
          <cell r="H387" t="str">
            <v>Secretario de Facultad</v>
          </cell>
        </row>
        <row r="388">
          <cell r="D388" t="str">
            <v>2150-12</v>
          </cell>
          <cell r="E388">
            <v>1534102</v>
          </cell>
          <cell r="F388">
            <v>31146455.449583333</v>
          </cell>
          <cell r="G388" t="str">
            <v>3Ejecutivo</v>
          </cell>
          <cell r="H388" t="str">
            <v>Secretario de Facultad</v>
          </cell>
        </row>
        <row r="389">
          <cell r="D389" t="str">
            <v>2150-10</v>
          </cell>
          <cell r="E389">
            <v>1388279</v>
          </cell>
          <cell r="F389">
            <v>28185850.744166665</v>
          </cell>
          <cell r="G389" t="str">
            <v>3Ejecutivo</v>
          </cell>
          <cell r="H389" t="str">
            <v>Secretario de Facultad</v>
          </cell>
        </row>
        <row r="390">
          <cell r="D390" t="str">
            <v>2150-09</v>
          </cell>
          <cell r="E390">
            <v>1320233</v>
          </cell>
          <cell r="F390">
            <v>26804331.320833337</v>
          </cell>
          <cell r="G390" t="str">
            <v>3Ejecutivo</v>
          </cell>
          <cell r="H390" t="str">
            <v>Secretario de Facultad</v>
          </cell>
        </row>
        <row r="391">
          <cell r="D391" t="str">
            <v>2150-08</v>
          </cell>
          <cell r="E391">
            <v>1264348</v>
          </cell>
          <cell r="F391">
            <v>25669713.376250003</v>
          </cell>
          <cell r="G391" t="str">
            <v>3Ejecutivo</v>
          </cell>
          <cell r="H391" t="str">
            <v>Secretario de Facultad</v>
          </cell>
        </row>
        <row r="392">
          <cell r="D392" t="str">
            <v>2150-06</v>
          </cell>
          <cell r="E392">
            <v>1135915</v>
          </cell>
          <cell r="F392">
            <v>23062173.132083338</v>
          </cell>
          <cell r="G392" t="str">
            <v>3Ejecutivo</v>
          </cell>
          <cell r="H392" t="str">
            <v>Secretario de Facultad</v>
          </cell>
        </row>
        <row r="393">
          <cell r="D393" t="str">
            <v>2160-11</v>
          </cell>
          <cell r="E393">
            <v>1464700</v>
          </cell>
          <cell r="F393">
            <v>29737405.522916667</v>
          </cell>
          <cell r="G393" t="str">
            <v>3Ejecutivo</v>
          </cell>
          <cell r="H393" t="str">
            <v>Secretario General de Institución Técnica Profesional</v>
          </cell>
        </row>
        <row r="394">
          <cell r="D394" t="str">
            <v>2160-09</v>
          </cell>
          <cell r="E394">
            <v>1320233</v>
          </cell>
          <cell r="F394">
            <v>26804331.320833337</v>
          </cell>
          <cell r="G394" t="str">
            <v>3Ejecutivo</v>
          </cell>
          <cell r="H394" t="str">
            <v>Secretario General de Institución Técnica Profesional</v>
          </cell>
        </row>
        <row r="395">
          <cell r="D395" t="str">
            <v>2160-07</v>
          </cell>
          <cell r="E395">
            <v>1223398</v>
          </cell>
          <cell r="F395">
            <v>24838316.680416666</v>
          </cell>
          <cell r="G395" t="str">
            <v>3Ejecutivo</v>
          </cell>
          <cell r="H395" t="str">
            <v>Secretario General de Institución Técnica Profesional</v>
          </cell>
        </row>
        <row r="396">
          <cell r="D396" t="str">
            <v>2160-05</v>
          </cell>
          <cell r="E396">
            <v>1081567</v>
          </cell>
          <cell r="F396">
            <v>21958760.496666662</v>
          </cell>
          <cell r="G396" t="str">
            <v>3Ejecutivo</v>
          </cell>
          <cell r="H396" t="str">
            <v>Secretario General de Institución Técnica Profesional</v>
          </cell>
        </row>
        <row r="397">
          <cell r="D397" t="str">
            <v>2160-03</v>
          </cell>
          <cell r="E397">
            <v>935634</v>
          </cell>
          <cell r="F397">
            <v>18995922.495416671</v>
          </cell>
          <cell r="G397" t="str">
            <v>3Ejecutivo</v>
          </cell>
          <cell r="H397" t="str">
            <v>Secretario General de Institución Técnica Profesional</v>
          </cell>
        </row>
        <row r="398">
          <cell r="D398" t="str">
            <v>2225-08</v>
          </cell>
          <cell r="E398">
            <v>1264348</v>
          </cell>
          <cell r="F398">
            <v>25669713.376250003</v>
          </cell>
          <cell r="G398" t="str">
            <v>3Ejecutivo</v>
          </cell>
          <cell r="H398" t="str">
            <v>Subdirector de Establecimiento Carcelario</v>
          </cell>
        </row>
        <row r="399">
          <cell r="D399" t="str">
            <v>2225-06</v>
          </cell>
          <cell r="E399">
            <v>1135915</v>
          </cell>
          <cell r="F399">
            <v>23062173.132083338</v>
          </cell>
          <cell r="G399" t="str">
            <v>3Ejecutivo</v>
          </cell>
          <cell r="H399" t="str">
            <v>Subdirector de Establecimiento Carcelario</v>
          </cell>
        </row>
        <row r="400">
          <cell r="D400" t="str">
            <v>2225-04</v>
          </cell>
          <cell r="E400">
            <v>1020560</v>
          </cell>
          <cell r="F400">
            <v>20720151.963750001</v>
          </cell>
          <cell r="G400" t="str">
            <v>3Ejecutivo</v>
          </cell>
          <cell r="H400" t="str">
            <v>Subdirector de Establecimiento Carcelario</v>
          </cell>
        </row>
        <row r="401">
          <cell r="D401" t="str">
            <v>2210-14</v>
          </cell>
          <cell r="E401">
            <v>1632929</v>
          </cell>
          <cell r="F401">
            <v>33152913.121249996</v>
          </cell>
          <cell r="G401" t="str">
            <v>3Ejecutivo</v>
          </cell>
          <cell r="H401" t="str">
            <v>Vicerrector de Institución Técnica Profesional</v>
          </cell>
        </row>
        <row r="402">
          <cell r="D402" t="str">
            <v>2210-12</v>
          </cell>
          <cell r="E402">
            <v>1534102</v>
          </cell>
          <cell r="F402">
            <v>31146455.449583333</v>
          </cell>
          <cell r="G402" t="str">
            <v>3Ejecutivo</v>
          </cell>
          <cell r="H402" t="str">
            <v>Vicerrector de Institución Técnica Profesional</v>
          </cell>
        </row>
        <row r="403">
          <cell r="D403" t="str">
            <v>2210-10</v>
          </cell>
          <cell r="E403">
            <v>1388279</v>
          </cell>
          <cell r="F403">
            <v>28185850.744166665</v>
          </cell>
          <cell r="G403" t="str">
            <v>3Ejecutivo</v>
          </cell>
          <cell r="H403" t="str">
            <v>Vicerrector de Institución Técnica Profesional</v>
          </cell>
        </row>
        <row r="404">
          <cell r="D404" t="str">
            <v>2210-09</v>
          </cell>
          <cell r="E404">
            <v>1320233</v>
          </cell>
          <cell r="F404">
            <v>26804331.320833337</v>
          </cell>
          <cell r="G404" t="str">
            <v>3Ejecutivo</v>
          </cell>
          <cell r="H404" t="str">
            <v>Vicerrector de Institución Técnica Profesional</v>
          </cell>
        </row>
        <row r="405">
          <cell r="D405" t="str">
            <v>3060-14</v>
          </cell>
          <cell r="E405">
            <v>1345530</v>
          </cell>
          <cell r="F405">
            <v>27317929.430000003</v>
          </cell>
          <cell r="G405" t="str">
            <v>4Profesional</v>
          </cell>
          <cell r="H405" t="str">
            <v>Capellán</v>
          </cell>
        </row>
        <row r="406">
          <cell r="D406" t="str">
            <v>3060-13</v>
          </cell>
          <cell r="E406">
            <v>1289945</v>
          </cell>
          <cell r="F406">
            <v>26189402.293333333</v>
          </cell>
          <cell r="G406" t="str">
            <v>4Profesional</v>
          </cell>
          <cell r="H406" t="str">
            <v>Capellán</v>
          </cell>
        </row>
        <row r="407">
          <cell r="D407" t="str">
            <v>3060-10</v>
          </cell>
          <cell r="E407">
            <v>1135915</v>
          </cell>
          <cell r="F407">
            <v>23062173.132083338</v>
          </cell>
          <cell r="G407" t="str">
            <v>4Profesional</v>
          </cell>
          <cell r="H407" t="str">
            <v>Capellán</v>
          </cell>
        </row>
        <row r="408">
          <cell r="D408" t="str">
            <v>3060-09</v>
          </cell>
          <cell r="E408">
            <v>1081310</v>
          </cell>
          <cell r="F408">
            <v>21953542.663749997</v>
          </cell>
          <cell r="G408" t="str">
            <v>4Profesional</v>
          </cell>
          <cell r="H408" t="str">
            <v>Capellán</v>
          </cell>
        </row>
        <row r="409">
          <cell r="D409" t="str">
            <v>3060-08</v>
          </cell>
          <cell r="E409">
            <v>1044033</v>
          </cell>
          <cell r="F409">
            <v>21196717.882083338</v>
          </cell>
          <cell r="G409" t="str">
            <v>4Profesional</v>
          </cell>
          <cell r="H409" t="str">
            <v>Capellán</v>
          </cell>
        </row>
        <row r="410">
          <cell r="D410" t="str">
            <v>3060-06</v>
          </cell>
          <cell r="E410">
            <v>935634</v>
          </cell>
          <cell r="F410">
            <v>18995922.495416671</v>
          </cell>
          <cell r="G410" t="str">
            <v>4Profesional</v>
          </cell>
          <cell r="H410" t="str">
            <v>Capellán</v>
          </cell>
        </row>
        <row r="411">
          <cell r="D411" t="str">
            <v>3060-04</v>
          </cell>
          <cell r="E411">
            <v>808521</v>
          </cell>
          <cell r="F411">
            <v>16415181.84</v>
          </cell>
          <cell r="G411" t="str">
            <v>4Profesional</v>
          </cell>
          <cell r="H411" t="str">
            <v>Capellán</v>
          </cell>
        </row>
        <row r="412">
          <cell r="D412" t="str">
            <v>3041-12</v>
          </cell>
          <cell r="E412">
            <v>1245845</v>
          </cell>
          <cell r="F412">
            <v>25294052.003333326</v>
          </cell>
          <cell r="G412" t="str">
            <v>4Profesional</v>
          </cell>
          <cell r="H412" t="str">
            <v>Copiloto de Aviación</v>
          </cell>
        </row>
        <row r="413">
          <cell r="D413" t="str">
            <v>3041-10</v>
          </cell>
          <cell r="E413">
            <v>1135915</v>
          </cell>
          <cell r="F413">
            <v>23062173.132083338</v>
          </cell>
          <cell r="G413" t="str">
            <v>4Profesional</v>
          </cell>
          <cell r="H413" t="str">
            <v>Copiloto de Aviación</v>
          </cell>
        </row>
        <row r="414">
          <cell r="D414" t="str">
            <v>3041-08</v>
          </cell>
          <cell r="E414">
            <v>1044033</v>
          </cell>
          <cell r="F414">
            <v>21196717.882083338</v>
          </cell>
          <cell r="G414" t="str">
            <v>4Profesional</v>
          </cell>
          <cell r="H414" t="str">
            <v>Copiloto de Aviación</v>
          </cell>
        </row>
        <row r="415">
          <cell r="D415" t="str">
            <v>3125-22</v>
          </cell>
          <cell r="E415">
            <v>2440901</v>
          </cell>
          <cell r="F415">
            <v>49556948.759166665</v>
          </cell>
          <cell r="G415" t="str">
            <v>4Profesional</v>
          </cell>
          <cell r="H415" t="str">
            <v>Defensor de Familia</v>
          </cell>
        </row>
        <row r="416">
          <cell r="D416" t="str">
            <v>3125-21</v>
          </cell>
          <cell r="E416">
            <v>2264236</v>
          </cell>
          <cell r="F416">
            <v>45970167.347916678</v>
          </cell>
          <cell r="G416" t="str">
            <v>4Profesional</v>
          </cell>
          <cell r="H416" t="str">
            <v>Defensor de Familia</v>
          </cell>
        </row>
        <row r="417">
          <cell r="D417" t="str">
            <v>3125-20</v>
          </cell>
          <cell r="E417">
            <v>2098839</v>
          </cell>
          <cell r="F417">
            <v>42612157.064583339</v>
          </cell>
          <cell r="G417" t="str">
            <v>4Profesional</v>
          </cell>
          <cell r="H417" t="str">
            <v>Defensor de Familia</v>
          </cell>
        </row>
        <row r="418">
          <cell r="D418" t="str">
            <v>3125-19</v>
          </cell>
          <cell r="E418">
            <v>1992005</v>
          </cell>
          <cell r="F418">
            <v>40443135.44166667</v>
          </cell>
          <cell r="G418" t="str">
            <v>4Profesional</v>
          </cell>
          <cell r="H418" t="str">
            <v>Defensor de Familia</v>
          </cell>
        </row>
        <row r="419">
          <cell r="D419" t="str">
            <v>3125-18</v>
          </cell>
          <cell r="E419">
            <v>1846042</v>
          </cell>
          <cell r="F419">
            <v>37479688.381249994</v>
          </cell>
          <cell r="G419" t="str">
            <v>4Profesional</v>
          </cell>
          <cell r="H419" t="str">
            <v>Defensor de Familia</v>
          </cell>
        </row>
        <row r="420">
          <cell r="D420" t="str">
            <v>3125-17</v>
          </cell>
          <cell r="E420">
            <v>1665264</v>
          </cell>
          <cell r="F420">
            <v>33809401.822500005</v>
          </cell>
          <cell r="G420" t="str">
            <v>4Profesional</v>
          </cell>
          <cell r="H420" t="str">
            <v>Defensor de Familia</v>
          </cell>
        </row>
        <row r="421">
          <cell r="D421" t="str">
            <v>3125-16</v>
          </cell>
          <cell r="E421">
            <v>1551384</v>
          </cell>
          <cell r="F421">
            <v>31497327.178750005</v>
          </cell>
          <cell r="G421" t="str">
            <v>4Profesional</v>
          </cell>
          <cell r="H421" t="str">
            <v>Defensor de Familia</v>
          </cell>
        </row>
        <row r="422">
          <cell r="D422" t="str">
            <v>3125-14</v>
          </cell>
          <cell r="E422">
            <v>1345530</v>
          </cell>
          <cell r="F422">
            <v>27317929.430000003</v>
          </cell>
          <cell r="G422" t="str">
            <v>4Profesional</v>
          </cell>
          <cell r="H422" t="str">
            <v>Defensor de Familia</v>
          </cell>
        </row>
        <row r="423">
          <cell r="D423" t="str">
            <v>3125-12</v>
          </cell>
          <cell r="E423">
            <v>1245845</v>
          </cell>
          <cell r="F423">
            <v>25294052.003333326</v>
          </cell>
          <cell r="G423" t="str">
            <v>4Profesional</v>
          </cell>
          <cell r="H423" t="str">
            <v>Defensor de Familia</v>
          </cell>
        </row>
        <row r="424">
          <cell r="D424" t="str">
            <v>3125-10</v>
          </cell>
          <cell r="E424">
            <v>1135915</v>
          </cell>
          <cell r="F424">
            <v>23062173.132083338</v>
          </cell>
          <cell r="G424" t="str">
            <v>4Profesional</v>
          </cell>
          <cell r="H424" t="str">
            <v>Defensor de Familia</v>
          </cell>
        </row>
        <row r="425">
          <cell r="D425" t="str">
            <v>3022-18</v>
          </cell>
          <cell r="E425">
            <v>1846042</v>
          </cell>
          <cell r="F425">
            <v>37479688.381249994</v>
          </cell>
          <cell r="G425" t="str">
            <v>4Profesional</v>
          </cell>
          <cell r="H425" t="str">
            <v>Formador Artístico</v>
          </cell>
        </row>
        <row r="426">
          <cell r="D426" t="str">
            <v>3022-16</v>
          </cell>
          <cell r="E426">
            <v>1551384</v>
          </cell>
          <cell r="F426">
            <v>31497327.178750005</v>
          </cell>
          <cell r="G426" t="str">
            <v>4Profesional</v>
          </cell>
          <cell r="H426" t="str">
            <v>Formador Artístico</v>
          </cell>
        </row>
        <row r="427">
          <cell r="D427" t="str">
            <v>3022-15</v>
          </cell>
          <cell r="E427">
            <v>1430115</v>
          </cell>
          <cell r="F427">
            <v>29035235.680416666</v>
          </cell>
          <cell r="G427" t="str">
            <v>4Profesional</v>
          </cell>
          <cell r="H427" t="str">
            <v>Formador Artístico</v>
          </cell>
        </row>
        <row r="428">
          <cell r="D428" t="str">
            <v>3022-13</v>
          </cell>
          <cell r="E428">
            <v>1289945</v>
          </cell>
          <cell r="F428">
            <v>26189402.293333333</v>
          </cell>
          <cell r="G428" t="str">
            <v>4Profesional</v>
          </cell>
          <cell r="H428" t="str">
            <v>Formador Artístico</v>
          </cell>
        </row>
        <row r="429">
          <cell r="D429" t="str">
            <v>3185-14</v>
          </cell>
          <cell r="E429">
            <v>1345530</v>
          </cell>
          <cell r="F429">
            <v>27317929.430000003</v>
          </cell>
          <cell r="G429" t="str">
            <v>4Profesional</v>
          </cell>
          <cell r="H429" t="str">
            <v>Inspector de Trabajo y Seguridad Social</v>
          </cell>
        </row>
        <row r="430">
          <cell r="D430" t="str">
            <v>3185-13</v>
          </cell>
          <cell r="E430">
            <v>1289945</v>
          </cell>
          <cell r="F430">
            <v>26189402.293333333</v>
          </cell>
          <cell r="G430" t="str">
            <v>4Profesional</v>
          </cell>
          <cell r="H430" t="str">
            <v>Inspector de Trabajo y Seguridad Social</v>
          </cell>
        </row>
        <row r="431">
          <cell r="D431" t="str">
            <v>3185-12</v>
          </cell>
          <cell r="E431">
            <v>1245845</v>
          </cell>
          <cell r="F431">
            <v>25294052.003333326</v>
          </cell>
          <cell r="G431" t="str">
            <v>4Profesional</v>
          </cell>
          <cell r="H431" t="str">
            <v>Inspector de Trabajo y Seguridad Social</v>
          </cell>
        </row>
        <row r="432">
          <cell r="D432" t="str">
            <v>3185-11</v>
          </cell>
          <cell r="E432">
            <v>1192845</v>
          </cell>
          <cell r="F432">
            <v>24218007.430833332</v>
          </cell>
          <cell r="G432" t="str">
            <v>4Profesional</v>
          </cell>
          <cell r="H432" t="str">
            <v>Inspector de Trabajo y Seguridad Social</v>
          </cell>
        </row>
        <row r="433">
          <cell r="D433" t="str">
            <v>3185-10</v>
          </cell>
          <cell r="E433">
            <v>1135915</v>
          </cell>
          <cell r="F433">
            <v>23062173.132083338</v>
          </cell>
          <cell r="G433" t="str">
            <v>4Profesional</v>
          </cell>
          <cell r="H433" t="str">
            <v>Inspector de Trabajo y Seguridad Social</v>
          </cell>
        </row>
        <row r="434">
          <cell r="D434" t="str">
            <v>3185-09</v>
          </cell>
          <cell r="E434">
            <v>1081310</v>
          </cell>
          <cell r="F434">
            <v>21953542.663749997</v>
          </cell>
          <cell r="G434" t="str">
            <v>4Profesional</v>
          </cell>
          <cell r="H434" t="str">
            <v>Inspector de Trabajo y Seguridad Social</v>
          </cell>
        </row>
        <row r="435">
          <cell r="D435" t="str">
            <v>3185-08</v>
          </cell>
          <cell r="E435">
            <v>1044033</v>
          </cell>
          <cell r="F435">
            <v>21196717.882083338</v>
          </cell>
          <cell r="G435" t="str">
            <v>4Profesional</v>
          </cell>
          <cell r="H435" t="str">
            <v>Inspector de Trabajo y Seguridad Social</v>
          </cell>
        </row>
        <row r="436">
          <cell r="D436" t="str">
            <v>3185-07</v>
          </cell>
          <cell r="E436">
            <v>985672</v>
          </cell>
          <cell r="F436">
            <v>20011830.391249999</v>
          </cell>
          <cell r="G436" t="str">
            <v>4Profesional</v>
          </cell>
          <cell r="H436" t="str">
            <v>Inspector de Trabajo y Seguridad Social</v>
          </cell>
        </row>
        <row r="437">
          <cell r="D437" t="str">
            <v>3185-06</v>
          </cell>
          <cell r="E437">
            <v>935634</v>
          </cell>
          <cell r="F437">
            <v>18995922.495416671</v>
          </cell>
          <cell r="G437" t="str">
            <v>4Profesional</v>
          </cell>
          <cell r="H437" t="str">
            <v>Inspector de Trabajo y Seguridad Social</v>
          </cell>
        </row>
        <row r="438">
          <cell r="D438" t="str">
            <v>3185-05</v>
          </cell>
          <cell r="E438">
            <v>894900</v>
          </cell>
          <cell r="F438">
            <v>18168911.181249999</v>
          </cell>
          <cell r="G438" t="str">
            <v>4Profesional</v>
          </cell>
          <cell r="H438" t="str">
            <v>Inspector de Trabajo y Seguridad Social</v>
          </cell>
        </row>
        <row r="439">
          <cell r="D439" t="str">
            <v>3185-04</v>
          </cell>
          <cell r="E439">
            <v>808521</v>
          </cell>
          <cell r="F439">
            <v>16415181.84</v>
          </cell>
          <cell r="G439" t="str">
            <v>4Profesional</v>
          </cell>
          <cell r="H439" t="str">
            <v>Inspector de Trabajo y Seguridad Social</v>
          </cell>
        </row>
        <row r="440">
          <cell r="D440" t="str">
            <v>3195-25</v>
          </cell>
          <cell r="E440">
            <v>3030923</v>
          </cell>
          <cell r="F440">
            <v>61536004.876249999</v>
          </cell>
          <cell r="G440" t="str">
            <v>4Profesional</v>
          </cell>
          <cell r="H440" t="str">
            <v>Inspector de Trabajo y Seguridad Social Especializado</v>
          </cell>
        </row>
        <row r="441">
          <cell r="D441" t="str">
            <v>3195-24</v>
          </cell>
          <cell r="E441">
            <v>2811854</v>
          </cell>
          <cell r="F441">
            <v>57088306.588749997</v>
          </cell>
          <cell r="G441" t="str">
            <v>4Profesional</v>
          </cell>
          <cell r="H441" t="str">
            <v>Inspector de Trabajo y Seguridad Social Especializado</v>
          </cell>
        </row>
        <row r="442">
          <cell r="D442" t="str">
            <v>3195-23</v>
          </cell>
          <cell r="E442">
            <v>2632106</v>
          </cell>
          <cell r="F442">
            <v>53438931.864166655</v>
          </cell>
          <cell r="G442" t="str">
            <v>4Profesional</v>
          </cell>
          <cell r="H442" t="str">
            <v>Inspector de Trabajo y Seguridad Social Especializado</v>
          </cell>
        </row>
        <row r="443">
          <cell r="D443" t="str">
            <v>3195-22</v>
          </cell>
          <cell r="E443">
            <v>2440901</v>
          </cell>
          <cell r="F443">
            <v>49556948.759166665</v>
          </cell>
          <cell r="G443" t="str">
            <v>4Profesional</v>
          </cell>
          <cell r="H443" t="str">
            <v>Inspector de Trabajo y Seguridad Social Especializado</v>
          </cell>
        </row>
        <row r="444">
          <cell r="D444" t="str">
            <v>3195-21</v>
          </cell>
          <cell r="E444">
            <v>2264236</v>
          </cell>
          <cell r="F444">
            <v>45970167.347916678</v>
          </cell>
          <cell r="G444" t="str">
            <v>4Profesional</v>
          </cell>
          <cell r="H444" t="str">
            <v>Inspector de Trabajo y Seguridad Social Especializado</v>
          </cell>
        </row>
        <row r="445">
          <cell r="D445" t="str">
            <v>3195-20</v>
          </cell>
          <cell r="E445">
            <v>2098839</v>
          </cell>
          <cell r="F445">
            <v>42612157.064583339</v>
          </cell>
          <cell r="G445" t="str">
            <v>4Profesional</v>
          </cell>
          <cell r="H445" t="str">
            <v>Inspector de Trabajo y Seguridad Social Especializado</v>
          </cell>
        </row>
        <row r="446">
          <cell r="D446" t="str">
            <v>3195-19</v>
          </cell>
          <cell r="E446">
            <v>1992005</v>
          </cell>
          <cell r="F446">
            <v>40443135.44166667</v>
          </cell>
          <cell r="G446" t="str">
            <v>4Profesional</v>
          </cell>
          <cell r="H446" t="str">
            <v>Inspector de Trabajo y Seguridad Social Especializado</v>
          </cell>
        </row>
        <row r="447">
          <cell r="D447" t="str">
            <v>3195-18</v>
          </cell>
          <cell r="E447">
            <v>1846042</v>
          </cell>
          <cell r="F447">
            <v>37479688.381249994</v>
          </cell>
          <cell r="G447" t="str">
            <v>4Profesional</v>
          </cell>
          <cell r="H447" t="str">
            <v>Inspector de Trabajo y Seguridad Social Especializado</v>
          </cell>
        </row>
        <row r="448">
          <cell r="D448" t="str">
            <v>3195-17</v>
          </cell>
          <cell r="E448">
            <v>1665264</v>
          </cell>
          <cell r="F448">
            <v>33809401.822500005</v>
          </cell>
          <cell r="G448" t="str">
            <v>4Profesional</v>
          </cell>
          <cell r="H448" t="str">
            <v>Inspector de Trabajo y Seguridad Social Especializado</v>
          </cell>
        </row>
        <row r="449">
          <cell r="D449" t="str">
            <v>3195-16</v>
          </cell>
          <cell r="E449">
            <v>1551384</v>
          </cell>
          <cell r="F449">
            <v>31497327.178750005</v>
          </cell>
          <cell r="G449" t="str">
            <v>4Profesional</v>
          </cell>
          <cell r="H449" t="str">
            <v>Inspector de Trabajo y Seguridad Social Especializado</v>
          </cell>
        </row>
        <row r="450">
          <cell r="D450" t="str">
            <v>3195-15</v>
          </cell>
          <cell r="E450">
            <v>1430115</v>
          </cell>
          <cell r="F450">
            <v>29035235.680416666</v>
          </cell>
          <cell r="G450" t="str">
            <v>4Profesional</v>
          </cell>
          <cell r="H450" t="str">
            <v>Inspector de Trabajo y Seguridad Social Especializado</v>
          </cell>
        </row>
        <row r="451">
          <cell r="D451" t="str">
            <v>3000-25</v>
          </cell>
          <cell r="E451">
            <v>3030923</v>
          </cell>
          <cell r="F451">
            <v>61536004.876249999</v>
          </cell>
          <cell r="G451" t="str">
            <v>4Profesional</v>
          </cell>
          <cell r="H451" t="str">
            <v>Investigador Científico</v>
          </cell>
        </row>
        <row r="452">
          <cell r="D452" t="str">
            <v>3000-24</v>
          </cell>
          <cell r="E452">
            <v>2811854</v>
          </cell>
          <cell r="F452">
            <v>57088306.588749997</v>
          </cell>
          <cell r="G452" t="str">
            <v>4Profesional</v>
          </cell>
          <cell r="H452" t="str">
            <v>Investigador Científico</v>
          </cell>
        </row>
        <row r="453">
          <cell r="D453" t="str">
            <v>3000-23</v>
          </cell>
          <cell r="E453">
            <v>2632106</v>
          </cell>
          <cell r="F453">
            <v>53438931.864166655</v>
          </cell>
          <cell r="G453" t="str">
            <v>4Profesional</v>
          </cell>
          <cell r="H453" t="str">
            <v>Investigador Científico</v>
          </cell>
        </row>
        <row r="454">
          <cell r="D454" t="str">
            <v>3000-22</v>
          </cell>
          <cell r="E454">
            <v>2440901</v>
          </cell>
          <cell r="F454">
            <v>49556948.759166665</v>
          </cell>
          <cell r="G454" t="str">
            <v>4Profesional</v>
          </cell>
          <cell r="H454" t="str">
            <v>Investigador Científico</v>
          </cell>
        </row>
        <row r="455">
          <cell r="D455" t="str">
            <v>3000-21</v>
          </cell>
          <cell r="E455">
            <v>2264236</v>
          </cell>
          <cell r="F455">
            <v>45970167.347916678</v>
          </cell>
          <cell r="G455" t="str">
            <v>4Profesional</v>
          </cell>
          <cell r="H455" t="str">
            <v>Investigador Científico</v>
          </cell>
        </row>
        <row r="456">
          <cell r="D456" t="str">
            <v>3000-20</v>
          </cell>
          <cell r="E456">
            <v>2098839</v>
          </cell>
          <cell r="F456">
            <v>42612157.064583339</v>
          </cell>
          <cell r="G456" t="str">
            <v>4Profesional</v>
          </cell>
          <cell r="H456" t="str">
            <v>Investigador Científico</v>
          </cell>
        </row>
        <row r="457">
          <cell r="D457" t="str">
            <v>3000-19</v>
          </cell>
          <cell r="E457">
            <v>1992005</v>
          </cell>
          <cell r="F457">
            <v>40443135.44166667</v>
          </cell>
          <cell r="G457" t="str">
            <v>4Profesional</v>
          </cell>
          <cell r="H457" t="str">
            <v>Investigador Científico</v>
          </cell>
        </row>
        <row r="458">
          <cell r="D458" t="str">
            <v>3000-18</v>
          </cell>
          <cell r="E458">
            <v>1846042</v>
          </cell>
          <cell r="F458">
            <v>37479688.381249994</v>
          </cell>
          <cell r="G458" t="str">
            <v>4Profesional</v>
          </cell>
          <cell r="H458" t="str">
            <v>Investigador Científico</v>
          </cell>
        </row>
        <row r="459">
          <cell r="D459" t="str">
            <v>3000-17</v>
          </cell>
          <cell r="E459">
            <v>1665264</v>
          </cell>
          <cell r="F459">
            <v>33809401.822500005</v>
          </cell>
          <cell r="G459" t="str">
            <v>4Profesional</v>
          </cell>
          <cell r="H459" t="str">
            <v>Investigador Científico</v>
          </cell>
        </row>
        <row r="460">
          <cell r="D460" t="str">
            <v>3000-16</v>
          </cell>
          <cell r="E460">
            <v>1551384</v>
          </cell>
          <cell r="F460">
            <v>31497327.178750005</v>
          </cell>
          <cell r="G460" t="str">
            <v>4Profesional</v>
          </cell>
          <cell r="H460" t="str">
            <v>Investigador Científico</v>
          </cell>
        </row>
        <row r="461">
          <cell r="D461" t="str">
            <v>3000-15</v>
          </cell>
          <cell r="E461">
            <v>1430115</v>
          </cell>
          <cell r="F461">
            <v>29035235.680416666</v>
          </cell>
          <cell r="G461" t="str">
            <v>4Profesional</v>
          </cell>
          <cell r="H461" t="str">
            <v>Investigador Científico</v>
          </cell>
        </row>
        <row r="462">
          <cell r="D462" t="str">
            <v>3000-14</v>
          </cell>
          <cell r="E462">
            <v>1345530</v>
          </cell>
          <cell r="F462">
            <v>27317929.430000003</v>
          </cell>
          <cell r="G462" t="str">
            <v>4Profesional</v>
          </cell>
          <cell r="H462" t="str">
            <v>Investigador Científico</v>
          </cell>
        </row>
        <row r="463">
          <cell r="D463" t="str">
            <v>3085-21</v>
          </cell>
          <cell r="E463">
            <v>2264236</v>
          </cell>
          <cell r="F463">
            <v>45970167.347916678</v>
          </cell>
          <cell r="G463" t="str">
            <v>4Profesional</v>
          </cell>
          <cell r="H463" t="str">
            <v>Médico</v>
          </cell>
        </row>
        <row r="464">
          <cell r="D464" t="str">
            <v>3085-20</v>
          </cell>
          <cell r="E464">
            <v>2098839</v>
          </cell>
          <cell r="F464">
            <v>42612157.064583339</v>
          </cell>
          <cell r="G464" t="str">
            <v>4Profesional</v>
          </cell>
          <cell r="H464" t="str">
            <v>Médico</v>
          </cell>
        </row>
        <row r="465">
          <cell r="D465" t="str">
            <v>3085-19</v>
          </cell>
          <cell r="E465">
            <v>1992005</v>
          </cell>
          <cell r="F465">
            <v>40443135.44166667</v>
          </cell>
          <cell r="G465" t="str">
            <v>4Profesional</v>
          </cell>
          <cell r="H465" t="str">
            <v>Médico</v>
          </cell>
        </row>
        <row r="466">
          <cell r="D466" t="str">
            <v>3085-18</v>
          </cell>
          <cell r="E466">
            <v>1846042</v>
          </cell>
          <cell r="F466">
            <v>37479688.381249994</v>
          </cell>
          <cell r="G466" t="str">
            <v>4Profesional</v>
          </cell>
          <cell r="H466" t="str">
            <v>Médico</v>
          </cell>
        </row>
        <row r="467">
          <cell r="D467" t="str">
            <v>3085-17</v>
          </cell>
          <cell r="E467">
            <v>1665264</v>
          </cell>
          <cell r="F467">
            <v>33809401.822500005</v>
          </cell>
          <cell r="G467" t="str">
            <v>4Profesional</v>
          </cell>
          <cell r="H467" t="str">
            <v>Médico</v>
          </cell>
        </row>
        <row r="468">
          <cell r="D468" t="str">
            <v>3085-16</v>
          </cell>
          <cell r="E468">
            <v>1551384</v>
          </cell>
          <cell r="F468">
            <v>31497327.178750005</v>
          </cell>
          <cell r="G468" t="str">
            <v>4Profesional</v>
          </cell>
          <cell r="H468" t="str">
            <v>Médico</v>
          </cell>
        </row>
        <row r="469">
          <cell r="D469" t="str">
            <v>3085-15</v>
          </cell>
          <cell r="E469">
            <v>1430115</v>
          </cell>
          <cell r="F469">
            <v>29035235.680416666</v>
          </cell>
          <cell r="G469" t="str">
            <v>4Profesional</v>
          </cell>
          <cell r="H469" t="str">
            <v>Médico</v>
          </cell>
        </row>
        <row r="470">
          <cell r="D470" t="str">
            <v>3085-14</v>
          </cell>
          <cell r="E470">
            <v>1345530</v>
          </cell>
          <cell r="F470">
            <v>27317929.430000003</v>
          </cell>
          <cell r="G470" t="str">
            <v>4Profesional</v>
          </cell>
          <cell r="H470" t="str">
            <v>Médico</v>
          </cell>
        </row>
        <row r="471">
          <cell r="D471" t="str">
            <v>3085-13</v>
          </cell>
          <cell r="E471">
            <v>1289945</v>
          </cell>
          <cell r="F471">
            <v>26189402.293333333</v>
          </cell>
          <cell r="G471" t="str">
            <v>4Profesional</v>
          </cell>
          <cell r="H471" t="str">
            <v>Médico</v>
          </cell>
        </row>
        <row r="472">
          <cell r="D472" t="str">
            <v>3120-25</v>
          </cell>
          <cell r="E472">
            <v>3030923</v>
          </cell>
          <cell r="F472">
            <v>61536004.876249999</v>
          </cell>
          <cell r="G472" t="str">
            <v>4Profesional</v>
          </cell>
          <cell r="H472" t="str">
            <v>Médico Especialista</v>
          </cell>
        </row>
        <row r="473">
          <cell r="D473" t="str">
            <v>3120-24</v>
          </cell>
          <cell r="E473">
            <v>2811854</v>
          </cell>
          <cell r="F473">
            <v>57088306.588749997</v>
          </cell>
          <cell r="G473" t="str">
            <v>4Profesional</v>
          </cell>
          <cell r="H473" t="str">
            <v>Médico Especialista</v>
          </cell>
        </row>
        <row r="474">
          <cell r="D474" t="str">
            <v>3120-23</v>
          </cell>
          <cell r="E474">
            <v>2632106</v>
          </cell>
          <cell r="F474">
            <v>53438931.864166655</v>
          </cell>
          <cell r="G474" t="str">
            <v>4Profesional</v>
          </cell>
          <cell r="H474" t="str">
            <v>Médico Especialista</v>
          </cell>
        </row>
        <row r="475">
          <cell r="D475" t="str">
            <v>3120-22</v>
          </cell>
          <cell r="E475">
            <v>2440901</v>
          </cell>
          <cell r="F475">
            <v>49556948.759166665</v>
          </cell>
          <cell r="G475" t="str">
            <v>4Profesional</v>
          </cell>
          <cell r="H475" t="str">
            <v>Médico Especialista</v>
          </cell>
        </row>
        <row r="476">
          <cell r="D476" t="str">
            <v>3120-21</v>
          </cell>
          <cell r="E476">
            <v>2264236</v>
          </cell>
          <cell r="F476">
            <v>45970167.347916678</v>
          </cell>
          <cell r="G476" t="str">
            <v>4Profesional</v>
          </cell>
          <cell r="H476" t="str">
            <v>Médico Especialista</v>
          </cell>
        </row>
        <row r="477">
          <cell r="D477" t="str">
            <v>3120-20</v>
          </cell>
          <cell r="E477">
            <v>2098839</v>
          </cell>
          <cell r="F477">
            <v>42612157.064583339</v>
          </cell>
          <cell r="G477" t="str">
            <v>4Profesional</v>
          </cell>
          <cell r="H477" t="str">
            <v>Médico Especialista</v>
          </cell>
        </row>
        <row r="478">
          <cell r="D478" t="str">
            <v>3120-19</v>
          </cell>
          <cell r="E478">
            <v>1992005</v>
          </cell>
          <cell r="F478">
            <v>40443135.44166667</v>
          </cell>
          <cell r="G478" t="str">
            <v>4Profesional</v>
          </cell>
          <cell r="H478" t="str">
            <v>Médico Especialista</v>
          </cell>
        </row>
        <row r="479">
          <cell r="D479" t="str">
            <v>3120-18</v>
          </cell>
          <cell r="E479">
            <v>1846042</v>
          </cell>
          <cell r="F479">
            <v>37479688.381249994</v>
          </cell>
          <cell r="G479" t="str">
            <v>4Profesional</v>
          </cell>
          <cell r="H479" t="str">
            <v>Médico Especialista</v>
          </cell>
        </row>
        <row r="480">
          <cell r="D480" t="str">
            <v>3087-21</v>
          </cell>
          <cell r="E480">
            <v>2264236</v>
          </cell>
          <cell r="F480">
            <v>45970167.347916678</v>
          </cell>
          <cell r="G480" t="str">
            <v>4Profesional</v>
          </cell>
          <cell r="H480" t="str">
            <v>Odontólogo</v>
          </cell>
        </row>
        <row r="481">
          <cell r="D481" t="str">
            <v>3087-20</v>
          </cell>
          <cell r="E481">
            <v>2098839</v>
          </cell>
          <cell r="F481">
            <v>42612157.064583339</v>
          </cell>
          <cell r="G481" t="str">
            <v>4Profesional</v>
          </cell>
          <cell r="H481" t="str">
            <v>Odontólogo</v>
          </cell>
        </row>
        <row r="482">
          <cell r="D482" t="str">
            <v>3087-19</v>
          </cell>
          <cell r="E482">
            <v>1992005</v>
          </cell>
          <cell r="F482">
            <v>40443135.44166667</v>
          </cell>
          <cell r="G482" t="str">
            <v>4Profesional</v>
          </cell>
          <cell r="H482" t="str">
            <v>Odontólogo</v>
          </cell>
        </row>
        <row r="483">
          <cell r="D483" t="str">
            <v>3087-18</v>
          </cell>
          <cell r="E483">
            <v>1846042</v>
          </cell>
          <cell r="F483">
            <v>37479688.381249994</v>
          </cell>
          <cell r="G483" t="str">
            <v>4Profesional</v>
          </cell>
          <cell r="H483" t="str">
            <v>Odontólogo</v>
          </cell>
        </row>
        <row r="484">
          <cell r="D484" t="str">
            <v>3087-17</v>
          </cell>
          <cell r="E484">
            <v>1665264</v>
          </cell>
          <cell r="F484">
            <v>33809401.822500005</v>
          </cell>
          <cell r="G484" t="str">
            <v>4Profesional</v>
          </cell>
          <cell r="H484" t="str">
            <v>Odontólogo</v>
          </cell>
        </row>
        <row r="485">
          <cell r="D485" t="str">
            <v>3087-16</v>
          </cell>
          <cell r="E485">
            <v>1551384</v>
          </cell>
          <cell r="F485">
            <v>31497327.178750005</v>
          </cell>
          <cell r="G485" t="str">
            <v>4Profesional</v>
          </cell>
          <cell r="H485" t="str">
            <v>Odontólogo</v>
          </cell>
        </row>
        <row r="486">
          <cell r="D486" t="str">
            <v>3087-15</v>
          </cell>
          <cell r="E486">
            <v>1430115</v>
          </cell>
          <cell r="F486">
            <v>29035235.680416666</v>
          </cell>
          <cell r="G486" t="str">
            <v>4Profesional</v>
          </cell>
          <cell r="H486" t="str">
            <v>Odontólogo</v>
          </cell>
        </row>
        <row r="487">
          <cell r="D487" t="str">
            <v>3087-14</v>
          </cell>
          <cell r="E487">
            <v>1345530</v>
          </cell>
          <cell r="F487">
            <v>27317929.430000003</v>
          </cell>
          <cell r="G487" t="str">
            <v>4Profesional</v>
          </cell>
          <cell r="H487" t="str">
            <v>Odontólogo</v>
          </cell>
        </row>
        <row r="488">
          <cell r="D488" t="str">
            <v>3087-13</v>
          </cell>
          <cell r="E488">
            <v>1289945</v>
          </cell>
          <cell r="F488">
            <v>26189402.293333333</v>
          </cell>
          <cell r="G488" t="str">
            <v>4Profesional</v>
          </cell>
          <cell r="H488" t="str">
            <v>Odontólogo</v>
          </cell>
        </row>
        <row r="489">
          <cell r="D489" t="str">
            <v>3123-25</v>
          </cell>
          <cell r="E489">
            <v>3030923</v>
          </cell>
          <cell r="F489">
            <v>61536004.876249999</v>
          </cell>
          <cell r="G489" t="str">
            <v>4Profesional</v>
          </cell>
          <cell r="H489" t="str">
            <v>Odontólogo Especialista</v>
          </cell>
        </row>
        <row r="490">
          <cell r="D490" t="str">
            <v>3123-24</v>
          </cell>
          <cell r="E490">
            <v>2811854</v>
          </cell>
          <cell r="F490">
            <v>57088306.588749997</v>
          </cell>
          <cell r="G490" t="str">
            <v>4Profesional</v>
          </cell>
          <cell r="H490" t="str">
            <v>Odontólogo Especialista</v>
          </cell>
        </row>
        <row r="491">
          <cell r="D491" t="str">
            <v>3123-23</v>
          </cell>
          <cell r="E491">
            <v>2632106</v>
          </cell>
          <cell r="F491">
            <v>53438931.864166655</v>
          </cell>
          <cell r="G491" t="str">
            <v>4Profesional</v>
          </cell>
          <cell r="H491" t="str">
            <v>Odontólogo Especialista</v>
          </cell>
        </row>
        <row r="492">
          <cell r="D492" t="str">
            <v>3123-22</v>
          </cell>
          <cell r="E492">
            <v>2440901</v>
          </cell>
          <cell r="F492">
            <v>49556948.759166665</v>
          </cell>
          <cell r="G492" t="str">
            <v>4Profesional</v>
          </cell>
          <cell r="H492" t="str">
            <v>Odontólogo Especialista</v>
          </cell>
        </row>
        <row r="493">
          <cell r="D493" t="str">
            <v>3123-21</v>
          </cell>
          <cell r="E493">
            <v>2264236</v>
          </cell>
          <cell r="F493">
            <v>45970167.347916678</v>
          </cell>
          <cell r="G493" t="str">
            <v>4Profesional</v>
          </cell>
          <cell r="H493" t="str">
            <v>Odontólogo Especialista</v>
          </cell>
        </row>
        <row r="494">
          <cell r="D494" t="str">
            <v>3123-20</v>
          </cell>
          <cell r="E494">
            <v>2098839</v>
          </cell>
          <cell r="F494">
            <v>42612157.064583339</v>
          </cell>
          <cell r="G494" t="str">
            <v>4Profesional</v>
          </cell>
          <cell r="H494" t="str">
            <v>Odontólogo Especialista</v>
          </cell>
        </row>
        <row r="495">
          <cell r="D495" t="str">
            <v>3123-19</v>
          </cell>
          <cell r="E495">
            <v>1992005</v>
          </cell>
          <cell r="F495">
            <v>40443135.44166667</v>
          </cell>
          <cell r="G495" t="str">
            <v>4Profesional</v>
          </cell>
          <cell r="H495" t="str">
            <v>Odontólogo Especialista</v>
          </cell>
        </row>
        <row r="496">
          <cell r="D496" t="str">
            <v>3123-18</v>
          </cell>
          <cell r="E496">
            <v>1846042</v>
          </cell>
          <cell r="F496">
            <v>37479688.381249994</v>
          </cell>
          <cell r="G496" t="str">
            <v>4Profesional</v>
          </cell>
          <cell r="H496" t="str">
            <v>Odontólogo Especialista</v>
          </cell>
        </row>
        <row r="497">
          <cell r="D497" t="str">
            <v>3052-15</v>
          </cell>
          <cell r="E497">
            <v>1430115</v>
          </cell>
          <cell r="F497">
            <v>29035235.680416666</v>
          </cell>
          <cell r="G497" t="str">
            <v>4Profesional</v>
          </cell>
          <cell r="H497" t="str">
            <v>Oficial Logístico</v>
          </cell>
        </row>
        <row r="498">
          <cell r="D498" t="str">
            <v>3052-14</v>
          </cell>
          <cell r="E498">
            <v>1345530</v>
          </cell>
          <cell r="F498">
            <v>27317929.430000003</v>
          </cell>
          <cell r="G498" t="str">
            <v>4Profesional</v>
          </cell>
          <cell r="H498" t="str">
            <v>Oficial Logístico</v>
          </cell>
        </row>
        <row r="499">
          <cell r="D499" t="str">
            <v>3052-12</v>
          </cell>
          <cell r="E499">
            <v>1245845</v>
          </cell>
          <cell r="F499">
            <v>25294052.003333326</v>
          </cell>
          <cell r="G499" t="str">
            <v>4Profesional</v>
          </cell>
          <cell r="H499" t="str">
            <v>Oficial Logístico</v>
          </cell>
        </row>
        <row r="500">
          <cell r="D500" t="str">
            <v>3052-10</v>
          </cell>
          <cell r="E500">
            <v>1135915</v>
          </cell>
          <cell r="F500">
            <v>23062173.132083338</v>
          </cell>
          <cell r="G500" t="str">
            <v>4Profesional</v>
          </cell>
          <cell r="H500" t="str">
            <v>Oficial Logístico</v>
          </cell>
        </row>
        <row r="501">
          <cell r="D501" t="str">
            <v>3052-09</v>
          </cell>
          <cell r="E501">
            <v>1081310</v>
          </cell>
          <cell r="F501">
            <v>21953542.663749997</v>
          </cell>
          <cell r="G501" t="str">
            <v>4Profesional</v>
          </cell>
          <cell r="H501" t="str">
            <v>Oficial Logístico</v>
          </cell>
        </row>
        <row r="502">
          <cell r="D502" t="str">
            <v>3053-14</v>
          </cell>
          <cell r="E502">
            <v>1345530</v>
          </cell>
          <cell r="F502">
            <v>27317929.430000003</v>
          </cell>
          <cell r="G502" t="str">
            <v>4Profesional</v>
          </cell>
          <cell r="H502" t="str">
            <v>Oficial de Tratamiento Penitenciario</v>
          </cell>
        </row>
        <row r="503">
          <cell r="D503" t="str">
            <v>3053-12</v>
          </cell>
          <cell r="E503">
            <v>1245845</v>
          </cell>
          <cell r="F503">
            <v>25294052.003333326</v>
          </cell>
          <cell r="G503" t="str">
            <v>4Profesional</v>
          </cell>
          <cell r="H503" t="str">
            <v>Oficial de Tratamiento Penitenciario</v>
          </cell>
        </row>
        <row r="504">
          <cell r="D504" t="str">
            <v>3053-10</v>
          </cell>
          <cell r="E504">
            <v>1135915</v>
          </cell>
          <cell r="F504">
            <v>23062173.132083338</v>
          </cell>
          <cell r="G504" t="str">
            <v>4Profesional</v>
          </cell>
          <cell r="H504" t="str">
            <v>Oficial de Tratamiento Penitenciario</v>
          </cell>
        </row>
        <row r="505">
          <cell r="D505" t="str">
            <v>3053-09</v>
          </cell>
          <cell r="E505">
            <v>1081310</v>
          </cell>
          <cell r="F505">
            <v>21953542.663749997</v>
          </cell>
          <cell r="G505" t="str">
            <v>4Profesional</v>
          </cell>
          <cell r="H505" t="str">
            <v>Oficial de Tratamiento Penitenciario</v>
          </cell>
        </row>
        <row r="506">
          <cell r="D506" t="str">
            <v>3130-15</v>
          </cell>
          <cell r="E506">
            <v>1430115</v>
          </cell>
          <cell r="F506">
            <v>29035235.680416666</v>
          </cell>
          <cell r="G506" t="str">
            <v>4Profesional</v>
          </cell>
          <cell r="H506" t="str">
            <v>Piloto de Aviación</v>
          </cell>
        </row>
        <row r="507">
          <cell r="D507" t="str">
            <v>3130-13</v>
          </cell>
          <cell r="E507">
            <v>1289945</v>
          </cell>
          <cell r="F507">
            <v>26189402.293333333</v>
          </cell>
          <cell r="G507" t="str">
            <v>4Profesional</v>
          </cell>
          <cell r="H507" t="str">
            <v>Piloto de Aviación</v>
          </cell>
        </row>
        <row r="508">
          <cell r="D508" t="str">
            <v>3130-11</v>
          </cell>
          <cell r="E508">
            <v>1192845</v>
          </cell>
          <cell r="F508">
            <v>24218007.430833332</v>
          </cell>
          <cell r="G508" t="str">
            <v>4Profesional</v>
          </cell>
          <cell r="H508" t="str">
            <v>Piloto de Aviación</v>
          </cell>
        </row>
        <row r="509">
          <cell r="D509" t="str">
            <v>3130-09</v>
          </cell>
          <cell r="E509">
            <v>1081310</v>
          </cell>
          <cell r="F509">
            <v>21953542.663749997</v>
          </cell>
          <cell r="G509" t="str">
            <v>4Profesional</v>
          </cell>
          <cell r="H509" t="str">
            <v>Piloto de Aviación</v>
          </cell>
        </row>
        <row r="510">
          <cell r="D510" t="str">
            <v>3055-17</v>
          </cell>
          <cell r="E510">
            <v>1665264</v>
          </cell>
          <cell r="F510">
            <v>33809401.822500005</v>
          </cell>
          <cell r="G510" t="str">
            <v>4Profesional</v>
          </cell>
          <cell r="H510" t="str">
            <v>Primer Secretario de Relaciones Exteriores</v>
          </cell>
        </row>
        <row r="511">
          <cell r="D511" t="str">
            <v>3055-16</v>
          </cell>
          <cell r="E511">
            <v>1551384</v>
          </cell>
          <cell r="F511">
            <v>31497327.178750005</v>
          </cell>
          <cell r="G511" t="str">
            <v>4Profesional</v>
          </cell>
          <cell r="H511" t="str">
            <v>Primer Secretario de Relaciones Exteriores</v>
          </cell>
        </row>
        <row r="512">
          <cell r="D512" t="str">
            <v>3010-25</v>
          </cell>
          <cell r="E512">
            <v>3030923</v>
          </cell>
          <cell r="F512">
            <v>61536004.876249999</v>
          </cell>
          <cell r="G512" t="str">
            <v>4Profesional</v>
          </cell>
          <cell r="H512" t="str">
            <v>Profesional Especializado</v>
          </cell>
        </row>
        <row r="513">
          <cell r="D513" t="str">
            <v>3010-24</v>
          </cell>
          <cell r="E513">
            <v>2811854</v>
          </cell>
          <cell r="F513">
            <v>57088306.588749997</v>
          </cell>
          <cell r="G513" t="str">
            <v>4Profesional</v>
          </cell>
          <cell r="H513" t="str">
            <v>Profesional Especializado</v>
          </cell>
        </row>
        <row r="514">
          <cell r="D514" t="str">
            <v>3010-23</v>
          </cell>
          <cell r="E514">
            <v>2632106</v>
          </cell>
          <cell r="F514">
            <v>53438931.864166655</v>
          </cell>
          <cell r="G514" t="str">
            <v>4Profesional</v>
          </cell>
          <cell r="H514" t="str">
            <v>Profesional Especializado</v>
          </cell>
        </row>
        <row r="515">
          <cell r="D515" t="str">
            <v>3010-22</v>
          </cell>
          <cell r="E515">
            <v>2440901</v>
          </cell>
          <cell r="F515">
            <v>49556948.759166665</v>
          </cell>
          <cell r="G515" t="str">
            <v>4Profesional</v>
          </cell>
          <cell r="H515" t="str">
            <v>Profesional Especializado</v>
          </cell>
        </row>
        <row r="516">
          <cell r="D516" t="str">
            <v>3010-21</v>
          </cell>
          <cell r="E516">
            <v>2264236</v>
          </cell>
          <cell r="F516">
            <v>45970167.347916678</v>
          </cell>
          <cell r="G516" t="str">
            <v>4Profesional</v>
          </cell>
          <cell r="H516" t="str">
            <v>Profesional Especializado</v>
          </cell>
        </row>
        <row r="517">
          <cell r="D517" t="str">
            <v>3010-20</v>
          </cell>
          <cell r="E517">
            <v>2098839</v>
          </cell>
          <cell r="F517">
            <v>42612157.064583339</v>
          </cell>
          <cell r="G517" t="str">
            <v>4Profesional</v>
          </cell>
          <cell r="H517" t="str">
            <v>Profesional Especializado</v>
          </cell>
        </row>
        <row r="518">
          <cell r="D518" t="str">
            <v>3010-19</v>
          </cell>
          <cell r="E518">
            <v>1992005</v>
          </cell>
          <cell r="F518">
            <v>40443135.44166667</v>
          </cell>
          <cell r="G518" t="str">
            <v>4Profesional</v>
          </cell>
          <cell r="H518" t="str">
            <v>Profesional Especializado</v>
          </cell>
        </row>
        <row r="519">
          <cell r="D519" t="str">
            <v>3010-18</v>
          </cell>
          <cell r="E519">
            <v>1846042</v>
          </cell>
          <cell r="F519">
            <v>37479688.381249994</v>
          </cell>
          <cell r="G519" t="str">
            <v>4Profesional</v>
          </cell>
          <cell r="H519" t="str">
            <v>Profesional Especializado</v>
          </cell>
        </row>
        <row r="520">
          <cell r="D520" t="str">
            <v>3010-17</v>
          </cell>
          <cell r="E520">
            <v>1665264</v>
          </cell>
          <cell r="F520">
            <v>33809401.822500005</v>
          </cell>
          <cell r="G520" t="str">
            <v>4Profesional</v>
          </cell>
          <cell r="H520" t="str">
            <v>Profesional Especializado</v>
          </cell>
        </row>
        <row r="521">
          <cell r="D521" t="str">
            <v>3010-16</v>
          </cell>
          <cell r="E521">
            <v>1551384</v>
          </cell>
          <cell r="F521">
            <v>31497327.178750005</v>
          </cell>
          <cell r="G521" t="str">
            <v>4Profesional</v>
          </cell>
          <cell r="H521" t="str">
            <v>Profesional Especializado</v>
          </cell>
        </row>
        <row r="522">
          <cell r="D522" t="str">
            <v>3010-15</v>
          </cell>
          <cell r="E522">
            <v>1430115</v>
          </cell>
          <cell r="F522">
            <v>29035235.680416666</v>
          </cell>
          <cell r="G522" t="str">
            <v>4Profesional</v>
          </cell>
          <cell r="H522" t="str">
            <v>Profesional Especializado</v>
          </cell>
        </row>
        <row r="523">
          <cell r="D523" t="str">
            <v>3020-14</v>
          </cell>
          <cell r="E523">
            <v>1345530</v>
          </cell>
          <cell r="F523">
            <v>27317929.430000003</v>
          </cell>
          <cell r="G523" t="str">
            <v>4Profesional</v>
          </cell>
          <cell r="H523" t="str">
            <v>Profesional Universitario</v>
          </cell>
        </row>
        <row r="524">
          <cell r="D524" t="str">
            <v>3020-13</v>
          </cell>
          <cell r="E524">
            <v>1289945</v>
          </cell>
          <cell r="F524">
            <v>26189402.293333333</v>
          </cell>
          <cell r="G524" t="str">
            <v>4Profesional</v>
          </cell>
          <cell r="H524" t="str">
            <v>Profesional Universitario</v>
          </cell>
        </row>
        <row r="525">
          <cell r="D525" t="str">
            <v>3020-12</v>
          </cell>
          <cell r="E525">
            <v>1245845</v>
          </cell>
          <cell r="F525">
            <v>25294052.003333326</v>
          </cell>
          <cell r="G525" t="str">
            <v>4Profesional</v>
          </cell>
          <cell r="H525" t="str">
            <v>Profesional Universitario</v>
          </cell>
        </row>
        <row r="526">
          <cell r="D526" t="str">
            <v>3020-11</v>
          </cell>
          <cell r="E526">
            <v>1192845</v>
          </cell>
          <cell r="F526">
            <v>24218007.430833332</v>
          </cell>
          <cell r="G526" t="str">
            <v>4Profesional</v>
          </cell>
          <cell r="H526" t="str">
            <v>Profesional Universitario</v>
          </cell>
        </row>
        <row r="527">
          <cell r="D527" t="str">
            <v>3020-10</v>
          </cell>
          <cell r="E527">
            <v>1135915</v>
          </cell>
          <cell r="F527">
            <v>23062173.132083338</v>
          </cell>
          <cell r="G527" t="str">
            <v>4Profesional</v>
          </cell>
          <cell r="H527" t="str">
            <v>Profesional Universitario</v>
          </cell>
        </row>
        <row r="528">
          <cell r="D528" t="str">
            <v>3020-09</v>
          </cell>
          <cell r="E528">
            <v>1081310</v>
          </cell>
          <cell r="F528">
            <v>21953542.663749997</v>
          </cell>
          <cell r="G528" t="str">
            <v>4Profesional</v>
          </cell>
          <cell r="H528" t="str">
            <v>Profesional Universitario</v>
          </cell>
        </row>
        <row r="529">
          <cell r="D529" t="str">
            <v>3020-08</v>
          </cell>
          <cell r="E529">
            <v>1044033</v>
          </cell>
          <cell r="F529">
            <v>21196717.882083338</v>
          </cell>
          <cell r="G529" t="str">
            <v>4Profesional</v>
          </cell>
          <cell r="H529" t="str">
            <v>Profesional Universitario</v>
          </cell>
        </row>
        <row r="530">
          <cell r="D530" t="str">
            <v>3020-07</v>
          </cell>
          <cell r="E530">
            <v>985672</v>
          </cell>
          <cell r="F530">
            <v>20011830.391249999</v>
          </cell>
          <cell r="G530" t="str">
            <v>4Profesional</v>
          </cell>
          <cell r="H530" t="str">
            <v>Profesional Universitario</v>
          </cell>
        </row>
        <row r="531">
          <cell r="D531" t="str">
            <v>3020-06</v>
          </cell>
          <cell r="E531">
            <v>935634</v>
          </cell>
          <cell r="F531">
            <v>18995922.495416671</v>
          </cell>
          <cell r="G531" t="str">
            <v>4Profesional</v>
          </cell>
          <cell r="H531" t="str">
            <v>Profesional Universitario</v>
          </cell>
        </row>
        <row r="532">
          <cell r="D532" t="str">
            <v>3020-05</v>
          </cell>
          <cell r="E532">
            <v>894900</v>
          </cell>
          <cell r="F532">
            <v>18168911.181249999</v>
          </cell>
          <cell r="G532" t="str">
            <v>4Profesional</v>
          </cell>
          <cell r="H532" t="str">
            <v>Profesional Universitario</v>
          </cell>
        </row>
        <row r="533">
          <cell r="D533" t="str">
            <v>3020-04</v>
          </cell>
          <cell r="E533">
            <v>808521</v>
          </cell>
          <cell r="F533">
            <v>16415181.84</v>
          </cell>
          <cell r="G533" t="str">
            <v>4Profesional</v>
          </cell>
          <cell r="H533" t="str">
            <v>Profesional Universitario</v>
          </cell>
        </row>
        <row r="534">
          <cell r="D534" t="str">
            <v>3021-18</v>
          </cell>
          <cell r="E534">
            <v>1846042</v>
          </cell>
          <cell r="F534">
            <v>37479688.381249994</v>
          </cell>
          <cell r="G534" t="str">
            <v>4Profesional</v>
          </cell>
          <cell r="H534" t="str">
            <v>Restaurador o Museólogo o Curador</v>
          </cell>
        </row>
        <row r="535">
          <cell r="D535" t="str">
            <v>3021-17</v>
          </cell>
          <cell r="E535">
            <v>1665264</v>
          </cell>
          <cell r="F535">
            <v>33809401.822500005</v>
          </cell>
          <cell r="G535" t="str">
            <v>4Profesional</v>
          </cell>
          <cell r="H535" t="str">
            <v>Restaurador o Museólogo o Curador</v>
          </cell>
        </row>
        <row r="536">
          <cell r="D536" t="str">
            <v>3021-16</v>
          </cell>
          <cell r="E536">
            <v>1551384</v>
          </cell>
          <cell r="F536">
            <v>31497327.178750005</v>
          </cell>
          <cell r="G536" t="str">
            <v>4Profesional</v>
          </cell>
          <cell r="H536" t="str">
            <v>Restaurador o Museólogo o Curador</v>
          </cell>
        </row>
        <row r="537">
          <cell r="D537" t="str">
            <v>3021-15</v>
          </cell>
          <cell r="E537">
            <v>1430115</v>
          </cell>
          <cell r="F537">
            <v>29035235.680416666</v>
          </cell>
          <cell r="G537" t="str">
            <v>4Profesional</v>
          </cell>
          <cell r="H537" t="str">
            <v>Restaurador o Museólogo o Curador</v>
          </cell>
        </row>
        <row r="538">
          <cell r="D538" t="str">
            <v>3021-14</v>
          </cell>
          <cell r="E538">
            <v>1345530</v>
          </cell>
          <cell r="F538">
            <v>27317929.430000003</v>
          </cell>
          <cell r="G538" t="str">
            <v>4Profesional</v>
          </cell>
          <cell r="H538" t="str">
            <v>Restaurador o Museólogo o Curador</v>
          </cell>
        </row>
        <row r="539">
          <cell r="D539" t="str">
            <v>3021-13</v>
          </cell>
          <cell r="E539">
            <v>1289945</v>
          </cell>
          <cell r="F539">
            <v>26189402.293333333</v>
          </cell>
          <cell r="G539" t="str">
            <v>4Profesional</v>
          </cell>
          <cell r="H539" t="str">
            <v>Restaurador o Museólogo o Curador</v>
          </cell>
        </row>
        <row r="540">
          <cell r="D540" t="str">
            <v>3021-12</v>
          </cell>
          <cell r="E540">
            <v>1245845</v>
          </cell>
          <cell r="F540">
            <v>25294052.003333326</v>
          </cell>
          <cell r="G540" t="str">
            <v>4Profesional</v>
          </cell>
          <cell r="H540" t="str">
            <v>Restaurador o Museólogo o Curador</v>
          </cell>
        </row>
        <row r="541">
          <cell r="D541" t="str">
            <v>3021-11</v>
          </cell>
          <cell r="E541">
            <v>1192845</v>
          </cell>
          <cell r="F541">
            <v>24218007.430833332</v>
          </cell>
          <cell r="G541" t="str">
            <v>4Profesional</v>
          </cell>
          <cell r="H541" t="str">
            <v>Restaurador o Museólogo o Curador</v>
          </cell>
        </row>
        <row r="542">
          <cell r="D542" t="str">
            <v>3021-10</v>
          </cell>
          <cell r="E542">
            <v>1135915</v>
          </cell>
          <cell r="F542">
            <v>23062173.132083338</v>
          </cell>
          <cell r="G542" t="str">
            <v>4Profesional</v>
          </cell>
          <cell r="H542" t="str">
            <v>Restaurador o Museólogo o Curador</v>
          </cell>
        </row>
        <row r="543">
          <cell r="D543" t="str">
            <v>3021-09</v>
          </cell>
          <cell r="E543">
            <v>1081310</v>
          </cell>
          <cell r="F543">
            <v>21953542.663749997</v>
          </cell>
          <cell r="G543" t="str">
            <v>4Profesional</v>
          </cell>
          <cell r="H543" t="str">
            <v>Restaurador o Museólogo o Curador</v>
          </cell>
        </row>
        <row r="544">
          <cell r="D544" t="str">
            <v>3008-00</v>
          </cell>
          <cell r="E544" t="e">
            <v>#N/A</v>
          </cell>
          <cell r="F544" t="e">
            <v>#VALUE!</v>
          </cell>
          <cell r="G544" t="str">
            <v>4Profesional</v>
          </cell>
          <cell r="H544" t="str">
            <v>Secretario Comercial I</v>
          </cell>
        </row>
        <row r="545">
          <cell r="D545" t="str">
            <v>3009-00</v>
          </cell>
          <cell r="E545" t="e">
            <v>#N/A</v>
          </cell>
          <cell r="F545" t="e">
            <v>#VALUE!</v>
          </cell>
          <cell r="G545" t="str">
            <v>4Profesional</v>
          </cell>
          <cell r="H545" t="str">
            <v>Secretario Comercial II</v>
          </cell>
        </row>
        <row r="546">
          <cell r="D546" t="str">
            <v>3035-22</v>
          </cell>
          <cell r="E546">
            <v>2440901</v>
          </cell>
          <cell r="F546">
            <v>49556948.759166665</v>
          </cell>
          <cell r="G546" t="str">
            <v>4Profesional</v>
          </cell>
          <cell r="H546" t="str">
            <v>Secretario Privado</v>
          </cell>
        </row>
        <row r="547">
          <cell r="D547" t="str">
            <v>3035-21</v>
          </cell>
          <cell r="E547">
            <v>2264236</v>
          </cell>
          <cell r="F547">
            <v>45970167.347916678</v>
          </cell>
          <cell r="G547" t="str">
            <v>4Profesional</v>
          </cell>
          <cell r="H547" t="str">
            <v>Secretario Privado</v>
          </cell>
        </row>
        <row r="548">
          <cell r="D548" t="str">
            <v>3035-20</v>
          </cell>
          <cell r="E548">
            <v>2098839</v>
          </cell>
          <cell r="F548">
            <v>42612157.064583339</v>
          </cell>
          <cell r="G548" t="str">
            <v>4Profesional</v>
          </cell>
          <cell r="H548" t="str">
            <v>Secretario Privado</v>
          </cell>
        </row>
        <row r="549">
          <cell r="D549" t="str">
            <v>3035-19</v>
          </cell>
          <cell r="E549">
            <v>1992005</v>
          </cell>
          <cell r="F549">
            <v>40443135.44166667</v>
          </cell>
          <cell r="G549" t="str">
            <v>4Profesional</v>
          </cell>
          <cell r="H549" t="str">
            <v>Secretario Privado</v>
          </cell>
        </row>
        <row r="550">
          <cell r="D550" t="str">
            <v>3035-18</v>
          </cell>
          <cell r="E550">
            <v>1846042</v>
          </cell>
          <cell r="F550">
            <v>37479688.381249994</v>
          </cell>
          <cell r="G550" t="str">
            <v>4Profesional</v>
          </cell>
          <cell r="H550" t="str">
            <v>Secretario Privado</v>
          </cell>
        </row>
        <row r="551">
          <cell r="D551" t="str">
            <v>3035-17</v>
          </cell>
          <cell r="E551">
            <v>1665264</v>
          </cell>
          <cell r="F551">
            <v>33809401.822500005</v>
          </cell>
          <cell r="G551" t="str">
            <v>4Profesional</v>
          </cell>
          <cell r="H551" t="str">
            <v>Secretario Privado</v>
          </cell>
        </row>
        <row r="552">
          <cell r="D552" t="str">
            <v>3035-16</v>
          </cell>
          <cell r="E552">
            <v>1551384</v>
          </cell>
          <cell r="F552">
            <v>31497327.178750005</v>
          </cell>
          <cell r="G552" t="str">
            <v>4Profesional</v>
          </cell>
          <cell r="H552" t="str">
            <v>Secretario Privado</v>
          </cell>
        </row>
        <row r="553">
          <cell r="D553" t="str">
            <v>3035-15</v>
          </cell>
          <cell r="E553">
            <v>1430115</v>
          </cell>
          <cell r="F553">
            <v>29035235.680416666</v>
          </cell>
          <cell r="G553" t="str">
            <v>4Profesional</v>
          </cell>
          <cell r="H553" t="str">
            <v>Secretario Privado</v>
          </cell>
        </row>
        <row r="554">
          <cell r="D554" t="str">
            <v>3035-14</v>
          </cell>
          <cell r="E554">
            <v>1345530</v>
          </cell>
          <cell r="F554">
            <v>27317929.430000003</v>
          </cell>
          <cell r="G554" t="str">
            <v>4Profesional</v>
          </cell>
          <cell r="H554" t="str">
            <v>Secretario Privado</v>
          </cell>
        </row>
        <row r="555">
          <cell r="D555" t="str">
            <v>3056-14</v>
          </cell>
          <cell r="E555">
            <v>1345530</v>
          </cell>
          <cell r="F555">
            <v>27317929.430000003</v>
          </cell>
          <cell r="G555" t="str">
            <v>4Profesional</v>
          </cell>
          <cell r="H555" t="str">
            <v>Segundo Secretario de Relaciones Exteriores</v>
          </cell>
        </row>
        <row r="556">
          <cell r="D556" t="str">
            <v>3056-12</v>
          </cell>
          <cell r="E556">
            <v>1245845</v>
          </cell>
          <cell r="F556">
            <v>25294052.003333326</v>
          </cell>
          <cell r="G556" t="str">
            <v>4Profesional</v>
          </cell>
          <cell r="H556" t="str">
            <v>Segundo Secretario de Relaciones Exteriores</v>
          </cell>
        </row>
        <row r="557">
          <cell r="D557" t="str">
            <v>3076-10</v>
          </cell>
          <cell r="E557">
            <v>1135915</v>
          </cell>
          <cell r="F557">
            <v>23062173.132083338</v>
          </cell>
          <cell r="G557" t="str">
            <v>4Profesional</v>
          </cell>
          <cell r="H557" t="str">
            <v>Tercer Secretario de Relaciones Exteriores</v>
          </cell>
        </row>
        <row r="558">
          <cell r="D558" t="str">
            <v>3076-08</v>
          </cell>
          <cell r="E558">
            <v>1044033</v>
          </cell>
          <cell r="F558">
            <v>21196717.882083338</v>
          </cell>
          <cell r="G558" t="str">
            <v>4Profesional</v>
          </cell>
          <cell r="H558" t="str">
            <v>Tercer Secretario de Relaciones Exteriores</v>
          </cell>
        </row>
        <row r="559">
          <cell r="D559" t="str">
            <v>4005-18</v>
          </cell>
          <cell r="E559">
            <v>1250722</v>
          </cell>
          <cell r="F559">
            <v>25393068.426666666</v>
          </cell>
          <cell r="G559" t="str">
            <v>5Tecnico</v>
          </cell>
          <cell r="H559" t="str">
            <v>Analista de Sistemas</v>
          </cell>
        </row>
        <row r="560">
          <cell r="D560" t="str">
            <v>4005-17</v>
          </cell>
          <cell r="E560">
            <v>1135449</v>
          </cell>
          <cell r="F560">
            <v>23052712.059166662</v>
          </cell>
          <cell r="G560" t="str">
            <v>5Tecnico</v>
          </cell>
          <cell r="H560" t="str">
            <v>Analista de Sistemas</v>
          </cell>
        </row>
        <row r="561">
          <cell r="D561" t="str">
            <v>4005-16</v>
          </cell>
          <cell r="E561">
            <v>1059542</v>
          </cell>
          <cell r="F561">
            <v>21511592.894166663</v>
          </cell>
          <cell r="G561" t="str">
            <v>5Tecnico</v>
          </cell>
          <cell r="H561" t="str">
            <v>Analista de Sistemas</v>
          </cell>
        </row>
        <row r="562">
          <cell r="D562" t="str">
            <v>4005-15</v>
          </cell>
          <cell r="E562">
            <v>935634</v>
          </cell>
          <cell r="F562">
            <v>18995922.495416671</v>
          </cell>
          <cell r="G562" t="str">
            <v>5Tecnico</v>
          </cell>
          <cell r="H562" t="str">
            <v>Analista de Sistemas</v>
          </cell>
        </row>
        <row r="563">
          <cell r="D563" t="str">
            <v>4005-13</v>
          </cell>
          <cell r="E563">
            <v>862957</v>
          </cell>
          <cell r="F563">
            <v>17520381.140416663</v>
          </cell>
          <cell r="G563" t="str">
            <v>5Tecnico</v>
          </cell>
          <cell r="H563" t="str">
            <v>Analista de Sistemas</v>
          </cell>
        </row>
        <row r="564">
          <cell r="D564" t="str">
            <v>4005-11</v>
          </cell>
          <cell r="E564">
            <v>761453</v>
          </cell>
          <cell r="F564">
            <v>16080398.177083332</v>
          </cell>
          <cell r="G564" t="str">
            <v>5Tecnico</v>
          </cell>
          <cell r="H564" t="str">
            <v>Analista de Sistemas</v>
          </cell>
        </row>
        <row r="565">
          <cell r="D565" t="str">
            <v>4140-17</v>
          </cell>
          <cell r="E565">
            <v>1135449</v>
          </cell>
          <cell r="F565">
            <v>23052712.059166662</v>
          </cell>
          <cell r="G565" t="str">
            <v>5Tecnico</v>
          </cell>
          <cell r="H565" t="str">
            <v>Asistente Administrativo</v>
          </cell>
        </row>
        <row r="566">
          <cell r="D566" t="str">
            <v>4140-16</v>
          </cell>
          <cell r="E566">
            <v>1059542</v>
          </cell>
          <cell r="F566">
            <v>21511592.894166663</v>
          </cell>
          <cell r="G566" t="str">
            <v>5Tecnico</v>
          </cell>
          <cell r="H566" t="str">
            <v>Asistente Administrativo</v>
          </cell>
        </row>
        <row r="567">
          <cell r="D567" t="str">
            <v>4140-15</v>
          </cell>
          <cell r="E567">
            <v>935634</v>
          </cell>
          <cell r="F567">
            <v>18995922.495416671</v>
          </cell>
          <cell r="G567" t="str">
            <v>5Tecnico</v>
          </cell>
          <cell r="H567" t="str">
            <v>Asistente Administrativo</v>
          </cell>
        </row>
        <row r="568">
          <cell r="D568" t="str">
            <v>4140-14</v>
          </cell>
          <cell r="E568">
            <v>894900</v>
          </cell>
          <cell r="F568">
            <v>18168911.181249999</v>
          </cell>
          <cell r="G568" t="str">
            <v>5Tecnico</v>
          </cell>
          <cell r="H568" t="str">
            <v>Asistente Administrativo</v>
          </cell>
        </row>
        <row r="569">
          <cell r="D569" t="str">
            <v>4140-13</v>
          </cell>
          <cell r="E569">
            <v>862957</v>
          </cell>
          <cell r="F569">
            <v>17520381.140416663</v>
          </cell>
          <cell r="G569" t="str">
            <v>5Tecnico</v>
          </cell>
          <cell r="H569" t="str">
            <v>Asistente Administrativo</v>
          </cell>
        </row>
        <row r="570">
          <cell r="D570" t="str">
            <v>4140-12</v>
          </cell>
          <cell r="E570">
            <v>808521</v>
          </cell>
          <cell r="F570">
            <v>16415181.84</v>
          </cell>
          <cell r="G570" t="str">
            <v>5Tecnico</v>
          </cell>
          <cell r="H570" t="str">
            <v>Asistente Administrativo</v>
          </cell>
        </row>
        <row r="571">
          <cell r="D571" t="str">
            <v>4140-11</v>
          </cell>
          <cell r="E571">
            <v>761453</v>
          </cell>
          <cell r="F571">
            <v>16080398.177083332</v>
          </cell>
          <cell r="G571" t="str">
            <v>5Tecnico</v>
          </cell>
          <cell r="H571" t="str">
            <v>Asistente Administrativo</v>
          </cell>
        </row>
        <row r="572">
          <cell r="D572" t="str">
            <v>4140-10</v>
          </cell>
          <cell r="E572">
            <v>721333</v>
          </cell>
          <cell r="F572">
            <v>15256479.260833334</v>
          </cell>
          <cell r="G572" t="str">
            <v>5Tecnico</v>
          </cell>
          <cell r="H572" t="str">
            <v>Asistente Administrativo</v>
          </cell>
        </row>
        <row r="573">
          <cell r="D573" t="str">
            <v>4205-17</v>
          </cell>
          <cell r="E573">
            <v>1135449</v>
          </cell>
          <cell r="F573">
            <v>23052712.059166662</v>
          </cell>
          <cell r="G573" t="str">
            <v>5Tecnico</v>
          </cell>
          <cell r="H573" t="str">
            <v>Auxiliar de Escena</v>
          </cell>
        </row>
        <row r="574">
          <cell r="D574" t="str">
            <v>4205-15</v>
          </cell>
          <cell r="E574">
            <v>935634</v>
          </cell>
          <cell r="F574">
            <v>18995922.495416671</v>
          </cell>
          <cell r="G574" t="str">
            <v>5Tecnico</v>
          </cell>
          <cell r="H574" t="str">
            <v>Auxiliar de Escena</v>
          </cell>
        </row>
        <row r="575">
          <cell r="D575" t="str">
            <v>4205-13</v>
          </cell>
          <cell r="E575">
            <v>862957</v>
          </cell>
          <cell r="F575">
            <v>17520381.140416663</v>
          </cell>
          <cell r="G575" t="str">
            <v>5Tecnico</v>
          </cell>
          <cell r="H575" t="str">
            <v>Auxiliar de Escena</v>
          </cell>
        </row>
        <row r="576">
          <cell r="D576" t="str">
            <v>4205-11</v>
          </cell>
          <cell r="E576">
            <v>761453</v>
          </cell>
          <cell r="F576">
            <v>16080398.177083332</v>
          </cell>
          <cell r="G576" t="str">
            <v>5Tecnico</v>
          </cell>
          <cell r="H576" t="str">
            <v>Auxiliar de Escena</v>
          </cell>
        </row>
        <row r="577">
          <cell r="D577" t="str">
            <v>4205-09</v>
          </cell>
          <cell r="E577">
            <v>688731</v>
          </cell>
          <cell r="F577">
            <v>14586952.714583334</v>
          </cell>
          <cell r="G577" t="str">
            <v>5Tecnico</v>
          </cell>
          <cell r="H577" t="str">
            <v>Auxiliar de Escena</v>
          </cell>
        </row>
        <row r="578">
          <cell r="D578" t="str">
            <v>4205-07</v>
          </cell>
          <cell r="E578">
            <v>601058</v>
          </cell>
          <cell r="F578">
            <v>13403465.654583329</v>
          </cell>
          <cell r="G578" t="str">
            <v>5Tecnico</v>
          </cell>
          <cell r="H578" t="str">
            <v>Auxiliar de Escena</v>
          </cell>
        </row>
        <row r="579">
          <cell r="D579" t="str">
            <v>4185-16</v>
          </cell>
          <cell r="E579">
            <v>1059542</v>
          </cell>
          <cell r="F579">
            <v>21511592.894166663</v>
          </cell>
          <cell r="G579" t="str">
            <v>5Tecnico</v>
          </cell>
          <cell r="H579" t="str">
            <v>Auxiliar de Pronóstico</v>
          </cell>
        </row>
        <row r="580">
          <cell r="D580" t="str">
            <v>4185-15</v>
          </cell>
          <cell r="E580">
            <v>935634</v>
          </cell>
          <cell r="F580">
            <v>18995922.495416671</v>
          </cell>
          <cell r="G580" t="str">
            <v>5Tecnico</v>
          </cell>
          <cell r="H580" t="str">
            <v>Auxiliar de Pronóstico</v>
          </cell>
        </row>
        <row r="581">
          <cell r="D581" t="str">
            <v>4185-14</v>
          </cell>
          <cell r="E581">
            <v>894900</v>
          </cell>
          <cell r="F581">
            <v>18168911.181249999</v>
          </cell>
          <cell r="G581" t="str">
            <v>5Tecnico</v>
          </cell>
          <cell r="H581" t="str">
            <v>Auxiliar de Pronóstico</v>
          </cell>
        </row>
        <row r="582">
          <cell r="D582" t="str">
            <v>4185-13</v>
          </cell>
          <cell r="E582">
            <v>862957</v>
          </cell>
          <cell r="F582">
            <v>17520381.140416663</v>
          </cell>
          <cell r="G582" t="str">
            <v>5Tecnico</v>
          </cell>
          <cell r="H582" t="str">
            <v>Auxiliar de Pronóstico</v>
          </cell>
        </row>
        <row r="583">
          <cell r="D583" t="str">
            <v>4185-12</v>
          </cell>
          <cell r="E583">
            <v>808521</v>
          </cell>
          <cell r="F583">
            <v>16415181.84</v>
          </cell>
          <cell r="G583" t="str">
            <v>5Tecnico</v>
          </cell>
          <cell r="H583" t="str">
            <v>Auxiliar de Pronóstico</v>
          </cell>
        </row>
        <row r="584">
          <cell r="D584" t="str">
            <v>4185-11</v>
          </cell>
          <cell r="E584">
            <v>761453</v>
          </cell>
          <cell r="F584">
            <v>16080398.177083332</v>
          </cell>
          <cell r="G584" t="str">
            <v>5Tecnico</v>
          </cell>
          <cell r="H584" t="str">
            <v>Auxiliar de Pronóstico</v>
          </cell>
        </row>
        <row r="585">
          <cell r="D585" t="str">
            <v>4185-10</v>
          </cell>
          <cell r="E585">
            <v>721333</v>
          </cell>
          <cell r="F585">
            <v>15256479.260833334</v>
          </cell>
          <cell r="G585" t="str">
            <v>5Tecnico</v>
          </cell>
          <cell r="H585" t="str">
            <v>Auxiliar de Pronóstico</v>
          </cell>
        </row>
        <row r="586">
          <cell r="D586" t="str">
            <v>4110-09</v>
          </cell>
          <cell r="E586">
            <v>688731</v>
          </cell>
          <cell r="F586">
            <v>14586952.714583334</v>
          </cell>
          <cell r="G586" t="str">
            <v>5Tecnico</v>
          </cell>
          <cell r="H586" t="str">
            <v>Auxiliar de Técnico</v>
          </cell>
        </row>
        <row r="587">
          <cell r="D587" t="str">
            <v>4110-07</v>
          </cell>
          <cell r="E587">
            <v>601058</v>
          </cell>
          <cell r="F587">
            <v>13403465.654583329</v>
          </cell>
          <cell r="G587" t="str">
            <v>5Tecnico</v>
          </cell>
          <cell r="H587" t="str">
            <v>Auxiliar de Técnico</v>
          </cell>
        </row>
        <row r="588">
          <cell r="D588" t="str">
            <v>4110-06</v>
          </cell>
          <cell r="E588">
            <v>564060</v>
          </cell>
          <cell r="F588">
            <v>12643661.257916667</v>
          </cell>
          <cell r="G588" t="str">
            <v>5Tecnico</v>
          </cell>
          <cell r="H588" t="str">
            <v>Auxiliar de Técnico</v>
          </cell>
        </row>
        <row r="589">
          <cell r="D589" t="str">
            <v>4110-05</v>
          </cell>
          <cell r="E589">
            <v>468655</v>
          </cell>
          <cell r="F589">
            <v>10684389.421249999</v>
          </cell>
          <cell r="G589" t="str">
            <v>5Tecnico</v>
          </cell>
          <cell r="H589" t="str">
            <v>Auxiliar de Técnico</v>
          </cell>
        </row>
        <row r="590">
          <cell r="D590" t="str">
            <v>4110-03</v>
          </cell>
          <cell r="E590">
            <v>415780</v>
          </cell>
          <cell r="F590">
            <v>9598529.1754166689</v>
          </cell>
          <cell r="G590" t="str">
            <v>5Tecnico</v>
          </cell>
          <cell r="H590" t="str">
            <v>Auxiliar de Técnico</v>
          </cell>
        </row>
        <row r="591">
          <cell r="D591" t="str">
            <v>4125-11</v>
          </cell>
          <cell r="E591">
            <v>761453</v>
          </cell>
          <cell r="F591">
            <v>16080398.177083332</v>
          </cell>
          <cell r="G591" t="str">
            <v>5Tecnico</v>
          </cell>
          <cell r="H591" t="str">
            <v>Dactiloscopista</v>
          </cell>
        </row>
        <row r="592">
          <cell r="D592" t="str">
            <v>4125-10</v>
          </cell>
          <cell r="E592">
            <v>721333</v>
          </cell>
          <cell r="F592">
            <v>15256479.260833334</v>
          </cell>
          <cell r="G592" t="str">
            <v>5Tecnico</v>
          </cell>
          <cell r="H592" t="str">
            <v>Dactiloscopista</v>
          </cell>
        </row>
        <row r="593">
          <cell r="D593" t="str">
            <v>4125-09</v>
          </cell>
          <cell r="E593">
            <v>688731</v>
          </cell>
          <cell r="F593">
            <v>14586952.714583334</v>
          </cell>
          <cell r="G593" t="str">
            <v>5Tecnico</v>
          </cell>
          <cell r="H593" t="str">
            <v>Dactiloscopista</v>
          </cell>
        </row>
        <row r="594">
          <cell r="D594" t="str">
            <v>4125-08</v>
          </cell>
          <cell r="E594">
            <v>624999</v>
          </cell>
          <cell r="F594">
            <v>13895126.748333331</v>
          </cell>
          <cell r="G594" t="str">
            <v>5Tecnico</v>
          </cell>
          <cell r="H594" t="str">
            <v>Dactiloscopista</v>
          </cell>
        </row>
        <row r="595">
          <cell r="D595" t="str">
            <v>4125-07</v>
          </cell>
          <cell r="E595">
            <v>601058</v>
          </cell>
          <cell r="F595">
            <v>13403465.654583329</v>
          </cell>
          <cell r="G595" t="str">
            <v>5Tecnico</v>
          </cell>
          <cell r="H595" t="str">
            <v>Dactiloscopista</v>
          </cell>
        </row>
        <row r="596">
          <cell r="D596" t="str">
            <v>4085-12</v>
          </cell>
          <cell r="E596">
            <v>808521</v>
          </cell>
          <cell r="F596">
            <v>16415181.84</v>
          </cell>
          <cell r="G596" t="str">
            <v>5Tecnico</v>
          </cell>
          <cell r="H596" t="str">
            <v>Instructor</v>
          </cell>
        </row>
        <row r="597">
          <cell r="D597" t="str">
            <v>4085-10</v>
          </cell>
          <cell r="E597">
            <v>721333</v>
          </cell>
          <cell r="F597">
            <v>15256479.260833334</v>
          </cell>
          <cell r="G597" t="str">
            <v>5Tecnico</v>
          </cell>
          <cell r="H597" t="str">
            <v>Instructor</v>
          </cell>
        </row>
        <row r="598">
          <cell r="D598" t="str">
            <v>4085-08</v>
          </cell>
          <cell r="E598">
            <v>624999</v>
          </cell>
          <cell r="F598">
            <v>13895126.748333331</v>
          </cell>
          <cell r="G598" t="str">
            <v>5Tecnico</v>
          </cell>
          <cell r="H598" t="str">
            <v>Instructor</v>
          </cell>
        </row>
        <row r="599">
          <cell r="D599" t="str">
            <v>4085-06</v>
          </cell>
          <cell r="E599">
            <v>564060</v>
          </cell>
          <cell r="F599">
            <v>12643661.257916667</v>
          </cell>
          <cell r="G599" t="str">
            <v>5Tecnico</v>
          </cell>
          <cell r="H599" t="str">
            <v>Instructor</v>
          </cell>
        </row>
        <row r="600">
          <cell r="D600" t="str">
            <v>4085-04</v>
          </cell>
          <cell r="E600">
            <v>440549</v>
          </cell>
          <cell r="F600">
            <v>10107194.360416666</v>
          </cell>
          <cell r="G600" t="str">
            <v>5Tecnico</v>
          </cell>
          <cell r="H600" t="str">
            <v>Instructor</v>
          </cell>
        </row>
        <row r="601">
          <cell r="D601" t="str">
            <v>4085-02</v>
          </cell>
          <cell r="E601">
            <v>370159</v>
          </cell>
          <cell r="F601">
            <v>8661639.6862499993</v>
          </cell>
          <cell r="G601" t="str">
            <v>5Tecnico</v>
          </cell>
          <cell r="H601" t="str">
            <v>Instructor</v>
          </cell>
        </row>
        <row r="602">
          <cell r="D602" t="str">
            <v>4025-16</v>
          </cell>
          <cell r="E602">
            <v>1059542</v>
          </cell>
          <cell r="F602">
            <v>21511592.894166663</v>
          </cell>
          <cell r="G602" t="str">
            <v>5Tecnico</v>
          </cell>
          <cell r="H602" t="str">
            <v>Instrumentador Quirúrgico</v>
          </cell>
        </row>
        <row r="603">
          <cell r="D603" t="str">
            <v>4025-15</v>
          </cell>
          <cell r="E603">
            <v>935634</v>
          </cell>
          <cell r="F603">
            <v>18995922.495416671</v>
          </cell>
          <cell r="G603" t="str">
            <v>5Tecnico</v>
          </cell>
          <cell r="H603" t="str">
            <v>Instrumentador Quirúrgico</v>
          </cell>
        </row>
        <row r="604">
          <cell r="D604" t="str">
            <v>4025-14</v>
          </cell>
          <cell r="E604">
            <v>894900</v>
          </cell>
          <cell r="F604">
            <v>18168911.181249999</v>
          </cell>
          <cell r="G604" t="str">
            <v>5Tecnico</v>
          </cell>
          <cell r="H604" t="str">
            <v>Instrumentador Quirúrgico</v>
          </cell>
        </row>
        <row r="605">
          <cell r="D605" t="str">
            <v>4195-11</v>
          </cell>
          <cell r="E605">
            <v>761453</v>
          </cell>
          <cell r="F605">
            <v>16080398.177083332</v>
          </cell>
          <cell r="G605" t="str">
            <v>5Tecnico</v>
          </cell>
          <cell r="H605" t="str">
            <v>Observador de Superficie</v>
          </cell>
        </row>
        <row r="606">
          <cell r="D606" t="str">
            <v>4195-10</v>
          </cell>
          <cell r="E606">
            <v>721333</v>
          </cell>
          <cell r="F606">
            <v>15256479.260833334</v>
          </cell>
          <cell r="G606" t="str">
            <v>5Tecnico</v>
          </cell>
          <cell r="H606" t="str">
            <v>Observador de Superficie</v>
          </cell>
        </row>
        <row r="607">
          <cell r="D607" t="str">
            <v>4195-09</v>
          </cell>
          <cell r="E607">
            <v>688731</v>
          </cell>
          <cell r="F607">
            <v>14586952.714583334</v>
          </cell>
          <cell r="G607" t="str">
            <v>5Tecnico</v>
          </cell>
          <cell r="H607" t="str">
            <v>Observador de Superficie</v>
          </cell>
        </row>
        <row r="608">
          <cell r="D608" t="str">
            <v>4195-08</v>
          </cell>
          <cell r="E608">
            <v>624999</v>
          </cell>
          <cell r="F608">
            <v>13895126.748333331</v>
          </cell>
          <cell r="G608" t="str">
            <v>5Tecnico</v>
          </cell>
          <cell r="H608" t="str">
            <v>Observador de Superficie</v>
          </cell>
        </row>
        <row r="609">
          <cell r="D609" t="str">
            <v>4195-07</v>
          </cell>
          <cell r="E609">
            <v>601058</v>
          </cell>
          <cell r="F609">
            <v>13403465.654583329</v>
          </cell>
          <cell r="G609" t="str">
            <v>5Tecnico</v>
          </cell>
          <cell r="H609" t="str">
            <v>Observador de Superficie</v>
          </cell>
        </row>
        <row r="610">
          <cell r="D610" t="str">
            <v>4195-06</v>
          </cell>
          <cell r="E610">
            <v>564060</v>
          </cell>
          <cell r="F610">
            <v>12643661.257916667</v>
          </cell>
          <cell r="G610" t="str">
            <v>5Tecnico</v>
          </cell>
          <cell r="H610" t="str">
            <v>Observador de Superficie</v>
          </cell>
        </row>
        <row r="611">
          <cell r="D611" t="str">
            <v>4195-05</v>
          </cell>
          <cell r="E611">
            <v>468655</v>
          </cell>
          <cell r="F611">
            <v>10684389.421249999</v>
          </cell>
          <cell r="G611" t="str">
            <v>5Tecnico</v>
          </cell>
          <cell r="H611" t="str">
            <v>Observador de Superficie</v>
          </cell>
        </row>
        <row r="612">
          <cell r="D612" t="str">
            <v>4195-03</v>
          </cell>
          <cell r="E612">
            <v>415780</v>
          </cell>
          <cell r="F612">
            <v>9598529.1754166689</v>
          </cell>
          <cell r="G612" t="str">
            <v>5Tecnico</v>
          </cell>
          <cell r="H612" t="str">
            <v>Observador de Superficie</v>
          </cell>
        </row>
        <row r="613">
          <cell r="D613" t="str">
            <v>4170-11</v>
          </cell>
          <cell r="E613">
            <v>761453</v>
          </cell>
          <cell r="F613">
            <v>16080398.177083332</v>
          </cell>
          <cell r="G613" t="str">
            <v>5Tecnico</v>
          </cell>
          <cell r="H613" t="str">
            <v>Oficial de Catastro</v>
          </cell>
        </row>
        <row r="614">
          <cell r="D614" t="str">
            <v>4170-09</v>
          </cell>
          <cell r="E614">
            <v>688731</v>
          </cell>
          <cell r="F614">
            <v>14586952.714583334</v>
          </cell>
          <cell r="G614" t="str">
            <v>5Tecnico</v>
          </cell>
          <cell r="H614" t="str">
            <v>Oficial de Catastro</v>
          </cell>
        </row>
        <row r="615">
          <cell r="D615" t="str">
            <v>4170-07</v>
          </cell>
          <cell r="E615">
            <v>601058</v>
          </cell>
          <cell r="F615">
            <v>13403465.654583329</v>
          </cell>
          <cell r="G615" t="str">
            <v>5Tecnico</v>
          </cell>
          <cell r="H615" t="str">
            <v>Oficial de Catastro</v>
          </cell>
        </row>
        <row r="616">
          <cell r="D616" t="str">
            <v>4180-18</v>
          </cell>
          <cell r="E616">
            <v>1250722</v>
          </cell>
          <cell r="F616">
            <v>25393068.426666666</v>
          </cell>
          <cell r="G616" t="str">
            <v>5Tecnico</v>
          </cell>
          <cell r="H616" t="str">
            <v>Pronosticador</v>
          </cell>
        </row>
        <row r="617">
          <cell r="D617" t="str">
            <v>4180-17</v>
          </cell>
          <cell r="E617">
            <v>1135449</v>
          </cell>
          <cell r="F617">
            <v>23052712.059166662</v>
          </cell>
          <cell r="G617" t="str">
            <v>5Tecnico</v>
          </cell>
          <cell r="H617" t="str">
            <v>Pronosticador</v>
          </cell>
        </row>
        <row r="618">
          <cell r="D618" t="str">
            <v>4180-16</v>
          </cell>
          <cell r="E618">
            <v>1059542</v>
          </cell>
          <cell r="F618">
            <v>21511592.894166663</v>
          </cell>
          <cell r="G618" t="str">
            <v>5Tecnico</v>
          </cell>
          <cell r="H618" t="str">
            <v>Pronosticador</v>
          </cell>
        </row>
        <row r="619">
          <cell r="D619" t="str">
            <v>4180-15</v>
          </cell>
          <cell r="E619">
            <v>935634</v>
          </cell>
          <cell r="F619">
            <v>18995922.495416671</v>
          </cell>
          <cell r="G619" t="str">
            <v>5Tecnico</v>
          </cell>
          <cell r="H619" t="str">
            <v>Pronosticador</v>
          </cell>
        </row>
        <row r="620">
          <cell r="D620" t="str">
            <v>4180-14</v>
          </cell>
          <cell r="E620">
            <v>894900</v>
          </cell>
          <cell r="F620">
            <v>18168911.181249999</v>
          </cell>
          <cell r="G620" t="str">
            <v>5Tecnico</v>
          </cell>
          <cell r="H620" t="str">
            <v>Pronosticador</v>
          </cell>
        </row>
        <row r="621">
          <cell r="D621" t="str">
            <v>4180-13</v>
          </cell>
          <cell r="E621">
            <v>862957</v>
          </cell>
          <cell r="F621">
            <v>17520381.140416663</v>
          </cell>
          <cell r="G621" t="str">
            <v>5Tecnico</v>
          </cell>
          <cell r="H621" t="str">
            <v>Pronosticador</v>
          </cell>
        </row>
        <row r="622">
          <cell r="D622" t="str">
            <v>4180-12</v>
          </cell>
          <cell r="E622">
            <v>808521</v>
          </cell>
          <cell r="F622">
            <v>16415181.84</v>
          </cell>
          <cell r="G622" t="str">
            <v>5Tecnico</v>
          </cell>
          <cell r="H622" t="str">
            <v>Pronosticador</v>
          </cell>
        </row>
        <row r="623">
          <cell r="D623" t="str">
            <v>4190-14</v>
          </cell>
          <cell r="E623">
            <v>894900</v>
          </cell>
          <cell r="F623">
            <v>18168911.181249999</v>
          </cell>
          <cell r="G623" t="str">
            <v>5Tecnico</v>
          </cell>
          <cell r="H623" t="str">
            <v>Radiosondista</v>
          </cell>
        </row>
        <row r="624">
          <cell r="D624" t="str">
            <v>4190-12</v>
          </cell>
          <cell r="E624">
            <v>808521</v>
          </cell>
          <cell r="F624">
            <v>16415181.84</v>
          </cell>
          <cell r="G624" t="str">
            <v>5Tecnico</v>
          </cell>
          <cell r="H624" t="str">
            <v>Radiosondista</v>
          </cell>
        </row>
        <row r="625">
          <cell r="D625" t="str">
            <v>4190-11</v>
          </cell>
          <cell r="E625">
            <v>761453</v>
          </cell>
          <cell r="F625">
            <v>16080398.177083332</v>
          </cell>
          <cell r="G625" t="str">
            <v>5Tecnico</v>
          </cell>
          <cell r="H625" t="str">
            <v>Radiosondista</v>
          </cell>
        </row>
        <row r="626">
          <cell r="D626" t="str">
            <v>4190-10</v>
          </cell>
          <cell r="E626">
            <v>721333</v>
          </cell>
          <cell r="F626">
            <v>15256479.260833334</v>
          </cell>
          <cell r="G626" t="str">
            <v>5Tecnico</v>
          </cell>
          <cell r="H626" t="str">
            <v>Radiosondista</v>
          </cell>
        </row>
        <row r="627">
          <cell r="D627" t="str">
            <v>4190-09</v>
          </cell>
          <cell r="E627">
            <v>688731</v>
          </cell>
          <cell r="F627">
            <v>14586952.714583334</v>
          </cell>
          <cell r="G627" t="str">
            <v>5Tecnico</v>
          </cell>
          <cell r="H627" t="str">
            <v>Radiosondista</v>
          </cell>
        </row>
        <row r="628">
          <cell r="D628" t="str">
            <v>4190-07</v>
          </cell>
          <cell r="E628">
            <v>601058</v>
          </cell>
          <cell r="F628">
            <v>13403465.654583329</v>
          </cell>
          <cell r="G628" t="str">
            <v>5Tecnico</v>
          </cell>
          <cell r="H628" t="str">
            <v>Radiosondista</v>
          </cell>
        </row>
        <row r="629">
          <cell r="D629" t="str">
            <v>4065-18</v>
          </cell>
          <cell r="E629">
            <v>1250722</v>
          </cell>
          <cell r="F629">
            <v>25393068.426666666</v>
          </cell>
          <cell r="G629" t="str">
            <v>5Tecnico</v>
          </cell>
          <cell r="H629" t="str">
            <v>Técnico Administrativo</v>
          </cell>
        </row>
        <row r="630">
          <cell r="D630" t="str">
            <v>4065-17</v>
          </cell>
          <cell r="E630">
            <v>1135449</v>
          </cell>
          <cell r="F630">
            <v>23052712.059166662</v>
          </cell>
          <cell r="G630" t="str">
            <v>5Tecnico</v>
          </cell>
          <cell r="H630" t="str">
            <v>Técnico Administrativo</v>
          </cell>
        </row>
        <row r="631">
          <cell r="D631" t="str">
            <v>4065-16</v>
          </cell>
          <cell r="E631">
            <v>1059542</v>
          </cell>
          <cell r="F631">
            <v>21511592.894166663</v>
          </cell>
          <cell r="G631" t="str">
            <v>5Tecnico</v>
          </cell>
          <cell r="H631" t="str">
            <v>Técnico Administrativo</v>
          </cell>
        </row>
        <row r="632">
          <cell r="D632" t="str">
            <v>4065-15</v>
          </cell>
          <cell r="E632">
            <v>935634</v>
          </cell>
          <cell r="F632">
            <v>18995922.495416671</v>
          </cell>
          <cell r="G632" t="str">
            <v>5Tecnico</v>
          </cell>
          <cell r="H632" t="str">
            <v>Técnico Administrativo</v>
          </cell>
        </row>
        <row r="633">
          <cell r="D633" t="str">
            <v>4065-14</v>
          </cell>
          <cell r="E633">
            <v>894900</v>
          </cell>
          <cell r="F633">
            <v>18168911.181249999</v>
          </cell>
          <cell r="G633" t="str">
            <v>5Tecnico</v>
          </cell>
          <cell r="H633" t="str">
            <v>Técnico Administrativo</v>
          </cell>
        </row>
        <row r="634">
          <cell r="D634" t="str">
            <v>4065-13</v>
          </cell>
          <cell r="E634">
            <v>862957</v>
          </cell>
          <cell r="F634">
            <v>17520381.140416663</v>
          </cell>
          <cell r="G634" t="str">
            <v>5Tecnico</v>
          </cell>
          <cell r="H634" t="str">
            <v>Técnico Administrativo</v>
          </cell>
        </row>
        <row r="635">
          <cell r="D635" t="str">
            <v>4065-12</v>
          </cell>
          <cell r="E635">
            <v>808521</v>
          </cell>
          <cell r="F635">
            <v>16415181.84</v>
          </cell>
          <cell r="G635" t="str">
            <v>5Tecnico</v>
          </cell>
          <cell r="H635" t="str">
            <v>Técnico Administrativo</v>
          </cell>
        </row>
        <row r="636">
          <cell r="D636" t="str">
            <v>4065-11</v>
          </cell>
          <cell r="E636">
            <v>761453</v>
          </cell>
          <cell r="F636">
            <v>16080398.177083332</v>
          </cell>
          <cell r="G636" t="str">
            <v>5Tecnico</v>
          </cell>
          <cell r="H636" t="str">
            <v>Técnico Administrativo</v>
          </cell>
        </row>
        <row r="637">
          <cell r="D637" t="str">
            <v>4065-10</v>
          </cell>
          <cell r="E637">
            <v>721333</v>
          </cell>
          <cell r="F637">
            <v>15256479.260833334</v>
          </cell>
          <cell r="G637" t="str">
            <v>5Tecnico</v>
          </cell>
          <cell r="H637" t="str">
            <v>Técnico Administrativo</v>
          </cell>
        </row>
        <row r="638">
          <cell r="D638" t="str">
            <v>4065-09</v>
          </cell>
          <cell r="E638">
            <v>688731</v>
          </cell>
          <cell r="F638">
            <v>14586952.714583334</v>
          </cell>
          <cell r="G638" t="str">
            <v>5Tecnico</v>
          </cell>
          <cell r="H638" t="str">
            <v>Técnico Administrativo</v>
          </cell>
        </row>
        <row r="639">
          <cell r="D639" t="str">
            <v>4065-08</v>
          </cell>
          <cell r="E639">
            <v>624999</v>
          </cell>
          <cell r="F639">
            <v>13895126.748333331</v>
          </cell>
          <cell r="G639" t="str">
            <v>5Tecnico</v>
          </cell>
          <cell r="H639" t="str">
            <v>Técnico Administrativo</v>
          </cell>
        </row>
        <row r="640">
          <cell r="D640" t="str">
            <v>4065-07</v>
          </cell>
          <cell r="E640">
            <v>601058</v>
          </cell>
          <cell r="F640">
            <v>13403465.654583329</v>
          </cell>
          <cell r="G640" t="str">
            <v>5Tecnico</v>
          </cell>
          <cell r="H640" t="str">
            <v>Técnico Administrativo</v>
          </cell>
        </row>
        <row r="641">
          <cell r="D641" t="str">
            <v>4065-06</v>
          </cell>
          <cell r="E641">
            <v>564060</v>
          </cell>
          <cell r="F641">
            <v>12643661.257916667</v>
          </cell>
          <cell r="G641" t="str">
            <v>5Tecnico</v>
          </cell>
          <cell r="H641" t="str">
            <v>Técnico Administrativo</v>
          </cell>
        </row>
        <row r="642">
          <cell r="D642" t="str">
            <v>4065-05</v>
          </cell>
          <cell r="E642">
            <v>468655</v>
          </cell>
          <cell r="F642">
            <v>10684389.421249999</v>
          </cell>
          <cell r="G642" t="str">
            <v>5Tecnico</v>
          </cell>
          <cell r="H642" t="str">
            <v>Técnico Administrativo</v>
          </cell>
        </row>
        <row r="643">
          <cell r="D643" t="str">
            <v>4080-18</v>
          </cell>
          <cell r="E643">
            <v>1250722</v>
          </cell>
          <cell r="F643">
            <v>25393068.426666666</v>
          </cell>
          <cell r="G643" t="str">
            <v>5Tecnico</v>
          </cell>
          <cell r="H643" t="str">
            <v>Técnico Operativo</v>
          </cell>
        </row>
        <row r="644">
          <cell r="D644" t="str">
            <v>4080-17</v>
          </cell>
          <cell r="E644">
            <v>1135449</v>
          </cell>
          <cell r="F644">
            <v>23052712.059166662</v>
          </cell>
          <cell r="G644" t="str">
            <v>5Tecnico</v>
          </cell>
          <cell r="H644" t="str">
            <v>Técnico Operativo</v>
          </cell>
        </row>
        <row r="645">
          <cell r="D645" t="str">
            <v>4080-16</v>
          </cell>
          <cell r="E645">
            <v>1059542</v>
          </cell>
          <cell r="F645">
            <v>21511592.894166663</v>
          </cell>
          <cell r="G645" t="str">
            <v>5Tecnico</v>
          </cell>
          <cell r="H645" t="str">
            <v>Técnico Operativo</v>
          </cell>
        </row>
        <row r="646">
          <cell r="D646" t="str">
            <v>4080-15</v>
          </cell>
          <cell r="E646">
            <v>935634</v>
          </cell>
          <cell r="F646">
            <v>18995922.495416671</v>
          </cell>
          <cell r="G646" t="str">
            <v>5Tecnico</v>
          </cell>
          <cell r="H646" t="str">
            <v>Técnico Operativo</v>
          </cell>
        </row>
        <row r="647">
          <cell r="D647" t="str">
            <v>4080-14</v>
          </cell>
          <cell r="E647">
            <v>894900</v>
          </cell>
          <cell r="F647">
            <v>18168911.181249999</v>
          </cell>
          <cell r="G647" t="str">
            <v>5Tecnico</v>
          </cell>
          <cell r="H647" t="str">
            <v>Técnico Operativo</v>
          </cell>
        </row>
        <row r="648">
          <cell r="D648" t="str">
            <v>4080-13</v>
          </cell>
          <cell r="E648">
            <v>862957</v>
          </cell>
          <cell r="F648">
            <v>17520381.140416663</v>
          </cell>
          <cell r="G648" t="str">
            <v>5Tecnico</v>
          </cell>
          <cell r="H648" t="str">
            <v>Técnico Operativo</v>
          </cell>
        </row>
        <row r="649">
          <cell r="D649" t="str">
            <v>4080-12</v>
          </cell>
          <cell r="E649">
            <v>808521</v>
          </cell>
          <cell r="F649">
            <v>16415181.84</v>
          </cell>
          <cell r="G649" t="str">
            <v>5Tecnico</v>
          </cell>
          <cell r="H649" t="str">
            <v>Técnico Operativo</v>
          </cell>
        </row>
        <row r="650">
          <cell r="D650" t="str">
            <v>4080-11</v>
          </cell>
          <cell r="E650">
            <v>761453</v>
          </cell>
          <cell r="F650">
            <v>16080398.177083332</v>
          </cell>
          <cell r="G650" t="str">
            <v>5Tecnico</v>
          </cell>
          <cell r="H650" t="str">
            <v>Técnico Operativo</v>
          </cell>
        </row>
        <row r="651">
          <cell r="D651" t="str">
            <v>4080-10</v>
          </cell>
          <cell r="E651">
            <v>721333</v>
          </cell>
          <cell r="F651">
            <v>15256479.260833334</v>
          </cell>
          <cell r="G651" t="str">
            <v>5Tecnico</v>
          </cell>
          <cell r="H651" t="str">
            <v>Técnico Operativo</v>
          </cell>
        </row>
        <row r="652">
          <cell r="D652" t="str">
            <v>4080-09</v>
          </cell>
          <cell r="E652">
            <v>688731</v>
          </cell>
          <cell r="F652">
            <v>14586952.714583334</v>
          </cell>
          <cell r="G652" t="str">
            <v>5Tecnico</v>
          </cell>
          <cell r="H652" t="str">
            <v>Técnico Operativo</v>
          </cell>
        </row>
        <row r="653">
          <cell r="D653" t="str">
            <v>4080-08</v>
          </cell>
          <cell r="E653">
            <v>624999</v>
          </cell>
          <cell r="F653">
            <v>13895126.748333331</v>
          </cell>
          <cell r="G653" t="str">
            <v>5Tecnico</v>
          </cell>
          <cell r="H653" t="str">
            <v>Técnico Operativo</v>
          </cell>
        </row>
        <row r="654">
          <cell r="D654" t="str">
            <v>4080-07</v>
          </cell>
          <cell r="E654">
            <v>601058</v>
          </cell>
          <cell r="F654">
            <v>13403465.654583329</v>
          </cell>
          <cell r="G654" t="str">
            <v>5Tecnico</v>
          </cell>
          <cell r="H654" t="str">
            <v>Técnico Operativo</v>
          </cell>
        </row>
        <row r="655">
          <cell r="D655" t="str">
            <v>4080-06</v>
          </cell>
          <cell r="E655">
            <v>564060</v>
          </cell>
          <cell r="F655">
            <v>12643661.257916667</v>
          </cell>
          <cell r="G655" t="str">
            <v>5Tecnico</v>
          </cell>
          <cell r="H655" t="str">
            <v>Técnico Operativo</v>
          </cell>
        </row>
        <row r="656">
          <cell r="D656" t="str">
            <v>4080-05</v>
          </cell>
          <cell r="E656">
            <v>468655</v>
          </cell>
          <cell r="F656">
            <v>10684389.421249999</v>
          </cell>
          <cell r="G656" t="str">
            <v>5Tecnico</v>
          </cell>
          <cell r="H656" t="str">
            <v>Técnico Operativo</v>
          </cell>
        </row>
        <row r="657">
          <cell r="D657" t="str">
            <v>4105-09</v>
          </cell>
          <cell r="E657">
            <v>688731</v>
          </cell>
          <cell r="F657">
            <v>14586952.714583334</v>
          </cell>
          <cell r="G657" t="str">
            <v>5Tecnico</v>
          </cell>
          <cell r="H657" t="str">
            <v>Topógrafo</v>
          </cell>
        </row>
        <row r="658">
          <cell r="D658" t="str">
            <v>4105-08</v>
          </cell>
          <cell r="E658">
            <v>624999</v>
          </cell>
          <cell r="F658">
            <v>13895126.748333331</v>
          </cell>
          <cell r="G658" t="str">
            <v>5Tecnico</v>
          </cell>
          <cell r="H658" t="str">
            <v>Topógrafo</v>
          </cell>
        </row>
        <row r="659">
          <cell r="D659" t="str">
            <v>4105-06</v>
          </cell>
          <cell r="E659">
            <v>564060</v>
          </cell>
          <cell r="F659">
            <v>12643661.257916667</v>
          </cell>
          <cell r="G659" t="str">
            <v>5Tecnico</v>
          </cell>
          <cell r="H659" t="str">
            <v>Topógrafo</v>
          </cell>
        </row>
        <row r="660">
          <cell r="D660" t="str">
            <v>4105-05</v>
          </cell>
          <cell r="E660">
            <v>468655</v>
          </cell>
          <cell r="F660">
            <v>10684389.421249999</v>
          </cell>
          <cell r="G660" t="str">
            <v>5Tecnico</v>
          </cell>
          <cell r="H660" t="str">
            <v>Topógrafo</v>
          </cell>
        </row>
        <row r="661">
          <cell r="D661" t="str">
            <v>4160-16</v>
          </cell>
          <cell r="E661">
            <v>1059542</v>
          </cell>
          <cell r="F661">
            <v>21511592.894166663</v>
          </cell>
          <cell r="G661" t="str">
            <v>5Tecnico</v>
          </cell>
          <cell r="H661" t="str">
            <v>Topógrafo Tecnólogo</v>
          </cell>
        </row>
        <row r="662">
          <cell r="D662" t="str">
            <v>4160-15</v>
          </cell>
          <cell r="E662">
            <v>935634</v>
          </cell>
          <cell r="F662">
            <v>18995922.495416671</v>
          </cell>
          <cell r="G662" t="str">
            <v>5Tecnico</v>
          </cell>
          <cell r="H662" t="str">
            <v>Topógrafo Tecnólogo</v>
          </cell>
        </row>
        <row r="663">
          <cell r="D663" t="str">
            <v>4160-14</v>
          </cell>
          <cell r="E663">
            <v>894900</v>
          </cell>
          <cell r="F663">
            <v>18168911.181249999</v>
          </cell>
          <cell r="G663" t="str">
            <v>5Tecnico</v>
          </cell>
          <cell r="H663" t="str">
            <v>Topógrafo Tecnólogo</v>
          </cell>
        </row>
        <row r="664">
          <cell r="D664" t="str">
            <v>4160-12</v>
          </cell>
          <cell r="E664">
            <v>808521</v>
          </cell>
          <cell r="F664">
            <v>16415181.84</v>
          </cell>
          <cell r="G664" t="str">
            <v>5Tecnico</v>
          </cell>
          <cell r="H664" t="str">
            <v>Topógrafo Tecnólogo</v>
          </cell>
        </row>
        <row r="665">
          <cell r="D665" t="str">
            <v>4160-10</v>
          </cell>
          <cell r="E665">
            <v>721333</v>
          </cell>
          <cell r="F665">
            <v>15256479.260833334</v>
          </cell>
          <cell r="G665" t="str">
            <v>5Tecnico</v>
          </cell>
          <cell r="H665" t="str">
            <v>Topógrafo Tecnólogo</v>
          </cell>
        </row>
        <row r="666">
          <cell r="D666" t="str">
            <v>5120-23</v>
          </cell>
          <cell r="E666">
            <v>935634</v>
          </cell>
          <cell r="F666">
            <v>18995922.495416671</v>
          </cell>
          <cell r="G666" t="str">
            <v>6Asistencial</v>
          </cell>
          <cell r="H666" t="str">
            <v>Auxiliar Administrativo</v>
          </cell>
        </row>
        <row r="667">
          <cell r="D667" t="str">
            <v>5120-22</v>
          </cell>
          <cell r="E667">
            <v>846314</v>
          </cell>
          <cell r="F667">
            <v>17182482.831666667</v>
          </cell>
          <cell r="G667" t="str">
            <v>6Asistencial</v>
          </cell>
          <cell r="H667" t="str">
            <v>Auxiliar Administrativo</v>
          </cell>
        </row>
        <row r="668">
          <cell r="D668" t="str">
            <v>5120-21</v>
          </cell>
          <cell r="E668">
            <v>796765</v>
          </cell>
          <cell r="F668">
            <v>16176502.967916667</v>
          </cell>
          <cell r="G668" t="str">
            <v>6Asistencial</v>
          </cell>
          <cell r="H668" t="str">
            <v>Auxiliar Administrativo</v>
          </cell>
        </row>
        <row r="669">
          <cell r="D669" t="str">
            <v>5120-20</v>
          </cell>
          <cell r="E669">
            <v>764298</v>
          </cell>
          <cell r="F669">
            <v>16138824.14833333</v>
          </cell>
          <cell r="G669" t="str">
            <v>6Asistencial</v>
          </cell>
          <cell r="H669" t="str">
            <v>Auxiliar Administrativo</v>
          </cell>
        </row>
        <row r="670">
          <cell r="D670" t="str">
            <v>5120-18</v>
          </cell>
          <cell r="E670">
            <v>721333</v>
          </cell>
          <cell r="F670">
            <v>15256479.260833334</v>
          </cell>
          <cell r="G670" t="str">
            <v>6Asistencial</v>
          </cell>
          <cell r="H670" t="str">
            <v>Auxiliar Administrativo</v>
          </cell>
        </row>
        <row r="671">
          <cell r="D671" t="str">
            <v>5120-17</v>
          </cell>
          <cell r="E671">
            <v>703542</v>
          </cell>
          <cell r="F671">
            <v>14891116.80625</v>
          </cell>
          <cell r="G671" t="str">
            <v>6Asistencial</v>
          </cell>
          <cell r="H671" t="str">
            <v>Auxiliar Administrativo</v>
          </cell>
        </row>
        <row r="672">
          <cell r="D672" t="str">
            <v>5120-16</v>
          </cell>
          <cell r="E672">
            <v>688731</v>
          </cell>
          <cell r="F672">
            <v>14586952.714583334</v>
          </cell>
          <cell r="G672" t="str">
            <v>6Asistencial</v>
          </cell>
          <cell r="H672" t="str">
            <v>Auxiliar Administrativo</v>
          </cell>
        </row>
        <row r="673">
          <cell r="D673" t="str">
            <v>5120-15</v>
          </cell>
          <cell r="E673">
            <v>659101</v>
          </cell>
          <cell r="F673">
            <v>14595457.8475</v>
          </cell>
          <cell r="G673" t="str">
            <v>6Asistencial</v>
          </cell>
          <cell r="H673" t="str">
            <v>Auxiliar Administrativo</v>
          </cell>
        </row>
        <row r="674">
          <cell r="D674" t="str">
            <v>5120-14</v>
          </cell>
          <cell r="E674">
            <v>638990</v>
          </cell>
          <cell r="F674">
            <v>14182451.0275</v>
          </cell>
          <cell r="G674" t="str">
            <v>6Asistencial</v>
          </cell>
          <cell r="H674" t="str">
            <v>Auxiliar Administrativo</v>
          </cell>
        </row>
        <row r="675">
          <cell r="D675" t="str">
            <v>5120-13</v>
          </cell>
          <cell r="E675">
            <v>624999</v>
          </cell>
          <cell r="F675">
            <v>13895126.748333331</v>
          </cell>
          <cell r="G675" t="str">
            <v>6Asistencial</v>
          </cell>
          <cell r="H675" t="str">
            <v>Auxiliar Administrativo</v>
          </cell>
        </row>
        <row r="676">
          <cell r="D676" t="str">
            <v>5120-12</v>
          </cell>
          <cell r="E676">
            <v>596996</v>
          </cell>
          <cell r="F676">
            <v>13320046.932500001</v>
          </cell>
          <cell r="G676" t="str">
            <v>6Asistencial</v>
          </cell>
          <cell r="H676" t="str">
            <v>Auxiliar Administrativo</v>
          </cell>
        </row>
        <row r="677">
          <cell r="D677" t="str">
            <v>5120-11</v>
          </cell>
          <cell r="E677">
            <v>555997</v>
          </cell>
          <cell r="F677">
            <v>12478076.539166668</v>
          </cell>
          <cell r="G677" t="str">
            <v>6Asistencial</v>
          </cell>
          <cell r="H677" t="str">
            <v>Auxiliar Administrativo</v>
          </cell>
        </row>
        <row r="678">
          <cell r="D678" t="str">
            <v>5120-10</v>
          </cell>
          <cell r="E678">
            <v>515106</v>
          </cell>
          <cell r="F678">
            <v>11638324.078333335</v>
          </cell>
          <cell r="G678" t="str">
            <v>6Asistencial</v>
          </cell>
          <cell r="H678" t="str">
            <v>Auxiliar Administrativo</v>
          </cell>
        </row>
        <row r="679">
          <cell r="D679" t="str">
            <v>5120-09</v>
          </cell>
          <cell r="E679">
            <v>468655</v>
          </cell>
          <cell r="F679">
            <v>10684389.421249999</v>
          </cell>
          <cell r="G679" t="str">
            <v>6Asistencial</v>
          </cell>
          <cell r="H679" t="str">
            <v>Auxiliar Administrativo</v>
          </cell>
        </row>
        <row r="680">
          <cell r="D680" t="str">
            <v>5120-08</v>
          </cell>
          <cell r="E680">
            <v>440549</v>
          </cell>
          <cell r="F680">
            <v>10107194.360416666</v>
          </cell>
          <cell r="G680" t="str">
            <v>6Asistencial</v>
          </cell>
          <cell r="H680" t="str">
            <v>Auxiliar Administrativo</v>
          </cell>
        </row>
        <row r="681">
          <cell r="D681" t="str">
            <v>5120-07</v>
          </cell>
          <cell r="E681">
            <v>415780</v>
          </cell>
          <cell r="F681">
            <v>9598529.1754166689</v>
          </cell>
          <cell r="G681" t="str">
            <v>6Asistencial</v>
          </cell>
          <cell r="H681" t="str">
            <v>Auxiliar Administrativo</v>
          </cell>
        </row>
        <row r="682">
          <cell r="D682" t="str">
            <v>5120-06</v>
          </cell>
          <cell r="E682">
            <v>379888</v>
          </cell>
          <cell r="F682">
            <v>8861437.9749999996</v>
          </cell>
          <cell r="G682" t="str">
            <v>6Asistencial</v>
          </cell>
          <cell r="H682" t="str">
            <v>Auxiliar Administrativo</v>
          </cell>
        </row>
        <row r="683">
          <cell r="D683" t="str">
            <v>5120-05</v>
          </cell>
          <cell r="E683">
            <v>347339</v>
          </cell>
          <cell r="F683">
            <v>8192999.8529166663</v>
          </cell>
          <cell r="G683" t="str">
            <v>6Asistencial</v>
          </cell>
          <cell r="H683" t="str">
            <v>Auxiliar Administrativo</v>
          </cell>
        </row>
        <row r="684">
          <cell r="D684" t="str">
            <v>5120-02</v>
          </cell>
          <cell r="E684">
            <v>309672</v>
          </cell>
          <cell r="F684">
            <v>7419456.6358333332</v>
          </cell>
          <cell r="G684" t="str">
            <v>6Asistencial</v>
          </cell>
          <cell r="H684" t="str">
            <v>Auxiliar Administrativo</v>
          </cell>
        </row>
        <row r="685">
          <cell r="D685" t="str">
            <v>5125-00</v>
          </cell>
          <cell r="E685" t="e">
            <v>#N/A</v>
          </cell>
          <cell r="F685" t="e">
            <v>#VALUE!</v>
          </cell>
          <cell r="G685" t="str">
            <v>6Asistencial</v>
          </cell>
          <cell r="H685" t="str">
            <v>Auxiliar Bilingüe</v>
          </cell>
        </row>
        <row r="686">
          <cell r="D686" t="str">
            <v>5335-19</v>
          </cell>
          <cell r="E686">
            <v>740637</v>
          </cell>
          <cell r="F686">
            <v>15652913.215000002</v>
          </cell>
          <cell r="G686" t="str">
            <v>6Asistencial</v>
          </cell>
          <cell r="H686" t="str">
            <v>Auxiliar de Servicios Generales</v>
          </cell>
        </row>
        <row r="687">
          <cell r="D687" t="str">
            <v>5335-17</v>
          </cell>
          <cell r="E687">
            <v>703542</v>
          </cell>
          <cell r="F687">
            <v>14891116.80625</v>
          </cell>
          <cell r="G687" t="str">
            <v>6Asistencial</v>
          </cell>
          <cell r="H687" t="str">
            <v>Auxiliar de Servicios Generales</v>
          </cell>
        </row>
        <row r="688">
          <cell r="D688" t="str">
            <v>5335-15</v>
          </cell>
          <cell r="E688">
            <v>659101</v>
          </cell>
          <cell r="F688">
            <v>14595457.8475</v>
          </cell>
          <cell r="G688" t="str">
            <v>6Asistencial</v>
          </cell>
          <cell r="H688" t="str">
            <v>Auxiliar de Servicios Generales</v>
          </cell>
        </row>
        <row r="689">
          <cell r="D689" t="str">
            <v>5335-13</v>
          </cell>
          <cell r="E689">
            <v>624999</v>
          </cell>
          <cell r="F689">
            <v>13895126.748333331</v>
          </cell>
          <cell r="G689" t="str">
            <v>6Asistencial</v>
          </cell>
          <cell r="H689" t="str">
            <v>Auxiliar de Servicios Generales</v>
          </cell>
        </row>
        <row r="690">
          <cell r="D690" t="str">
            <v>5335-11</v>
          </cell>
          <cell r="E690">
            <v>555997</v>
          </cell>
          <cell r="F690">
            <v>12478076.539166668</v>
          </cell>
          <cell r="G690" t="str">
            <v>6Asistencial</v>
          </cell>
          <cell r="H690" t="str">
            <v>Auxiliar de Servicios Generales</v>
          </cell>
        </row>
        <row r="691">
          <cell r="D691" t="str">
            <v>5335-09</v>
          </cell>
          <cell r="E691">
            <v>468655</v>
          </cell>
          <cell r="F691">
            <v>10684389.421249999</v>
          </cell>
          <cell r="G691" t="str">
            <v>6Asistencial</v>
          </cell>
          <cell r="H691" t="str">
            <v>Auxiliar de Servicios Generales</v>
          </cell>
        </row>
        <row r="692">
          <cell r="D692" t="str">
            <v>5335-08</v>
          </cell>
          <cell r="E692">
            <v>440549</v>
          </cell>
          <cell r="F692">
            <v>10107194.360416666</v>
          </cell>
          <cell r="G692" t="str">
            <v>6Asistencial</v>
          </cell>
          <cell r="H692" t="str">
            <v>Auxiliar de Servicios Generales</v>
          </cell>
        </row>
        <row r="693">
          <cell r="D693" t="str">
            <v>5335-07</v>
          </cell>
          <cell r="E693">
            <v>415780</v>
          </cell>
          <cell r="F693">
            <v>9598529.1754166689</v>
          </cell>
          <cell r="G693" t="str">
            <v>6Asistencial</v>
          </cell>
          <cell r="H693" t="str">
            <v>Auxiliar de Servicios Generales</v>
          </cell>
        </row>
        <row r="694">
          <cell r="D694" t="str">
            <v>5335-06</v>
          </cell>
          <cell r="E694">
            <v>379888</v>
          </cell>
          <cell r="F694">
            <v>8861437.9749999996</v>
          </cell>
          <cell r="G694" t="str">
            <v>6Asistencial</v>
          </cell>
          <cell r="H694" t="str">
            <v>Auxiliar de Servicios Generales</v>
          </cell>
        </row>
        <row r="695">
          <cell r="D695" t="str">
            <v>5335-05</v>
          </cell>
          <cell r="E695">
            <v>347339</v>
          </cell>
          <cell r="F695">
            <v>8192999.8529166663</v>
          </cell>
          <cell r="G695" t="str">
            <v>6Asistencial</v>
          </cell>
          <cell r="H695" t="str">
            <v>Auxiliar de Servicios Generales</v>
          </cell>
        </row>
        <row r="696">
          <cell r="D696" t="str">
            <v>5335-03</v>
          </cell>
          <cell r="E696">
            <v>313643</v>
          </cell>
          <cell r="F696">
            <v>7501006.5254166676</v>
          </cell>
          <cell r="G696" t="str">
            <v>6Asistencial</v>
          </cell>
          <cell r="H696" t="str">
            <v>Auxiliar de Servicios Generales</v>
          </cell>
        </row>
        <row r="697">
          <cell r="D697" t="str">
            <v>5335-02</v>
          </cell>
          <cell r="E697">
            <v>309672</v>
          </cell>
          <cell r="F697">
            <v>7419456.6358333332</v>
          </cell>
          <cell r="G697" t="str">
            <v>6Asistencial</v>
          </cell>
          <cell r="H697" t="str">
            <v>Auxiliar de Servicios Generales</v>
          </cell>
        </row>
        <row r="698">
          <cell r="D698" t="str">
            <v>5335-01</v>
          </cell>
          <cell r="E698">
            <v>309269</v>
          </cell>
          <cell r="F698">
            <v>7411180.4654166671</v>
          </cell>
          <cell r="G698" t="str">
            <v>6Asistencial</v>
          </cell>
          <cell r="H698" t="str">
            <v>Auxiliar de Servicios Generales</v>
          </cell>
        </row>
        <row r="699">
          <cell r="D699" t="str">
            <v>5325-06</v>
          </cell>
          <cell r="E699">
            <v>379888</v>
          </cell>
          <cell r="F699">
            <v>8861437.9749999996</v>
          </cell>
          <cell r="G699" t="str">
            <v>6Asistencial</v>
          </cell>
          <cell r="H699" t="str">
            <v>Ayudante</v>
          </cell>
        </row>
        <row r="700">
          <cell r="D700" t="str">
            <v>5325-05</v>
          </cell>
          <cell r="E700">
            <v>347339</v>
          </cell>
          <cell r="F700">
            <v>8192999.8529166663</v>
          </cell>
          <cell r="G700" t="str">
            <v>6Asistencial</v>
          </cell>
          <cell r="H700" t="str">
            <v>Ayudante</v>
          </cell>
        </row>
        <row r="701">
          <cell r="D701" t="str">
            <v>5325-03</v>
          </cell>
          <cell r="E701">
            <v>313643</v>
          </cell>
          <cell r="F701">
            <v>7501006.5254166676</v>
          </cell>
          <cell r="G701" t="str">
            <v>6Asistencial</v>
          </cell>
          <cell r="H701" t="str">
            <v>Ayudante</v>
          </cell>
        </row>
        <row r="702">
          <cell r="D702" t="str">
            <v>5325-02</v>
          </cell>
          <cell r="E702">
            <v>309672</v>
          </cell>
          <cell r="F702">
            <v>7419456.6358333332</v>
          </cell>
          <cell r="G702" t="str">
            <v>6Asistencial</v>
          </cell>
          <cell r="H702" t="str">
            <v>Ayudante</v>
          </cell>
        </row>
        <row r="703">
          <cell r="D703" t="str">
            <v>5325-01</v>
          </cell>
          <cell r="E703">
            <v>309269</v>
          </cell>
          <cell r="F703">
            <v>7411180.4654166671</v>
          </cell>
          <cell r="G703" t="str">
            <v>6Asistencial</v>
          </cell>
          <cell r="H703" t="str">
            <v>Ayudante</v>
          </cell>
        </row>
        <row r="704">
          <cell r="D704" t="str">
            <v>5110-13</v>
          </cell>
          <cell r="E704">
            <v>624999</v>
          </cell>
          <cell r="F704">
            <v>13895126.748333331</v>
          </cell>
          <cell r="G704" t="str">
            <v>6Asistencial</v>
          </cell>
          <cell r="H704" t="str">
            <v>Capitán de Prisiones</v>
          </cell>
        </row>
        <row r="705">
          <cell r="D705" t="str">
            <v>5320-13</v>
          </cell>
          <cell r="E705">
            <v>624999</v>
          </cell>
          <cell r="F705">
            <v>13895126.748333331</v>
          </cell>
          <cell r="G705" t="str">
            <v>6Asistencial</v>
          </cell>
          <cell r="H705" t="str">
            <v>Celador</v>
          </cell>
        </row>
        <row r="706">
          <cell r="D706" t="str">
            <v>5320-12</v>
          </cell>
          <cell r="E706">
            <v>596996</v>
          </cell>
          <cell r="F706">
            <v>13320046.932500001</v>
          </cell>
          <cell r="G706" t="str">
            <v>6Asistencial</v>
          </cell>
          <cell r="H706" t="str">
            <v>Celador</v>
          </cell>
        </row>
        <row r="707">
          <cell r="D707" t="str">
            <v>5320-11</v>
          </cell>
          <cell r="E707">
            <v>555997</v>
          </cell>
          <cell r="F707">
            <v>12478076.539166668</v>
          </cell>
          <cell r="G707" t="str">
            <v>6Asistencial</v>
          </cell>
          <cell r="H707" t="str">
            <v>Celador</v>
          </cell>
        </row>
        <row r="708">
          <cell r="D708" t="str">
            <v>5320-09</v>
          </cell>
          <cell r="E708">
            <v>468655</v>
          </cell>
          <cell r="F708">
            <v>10684389.421249999</v>
          </cell>
          <cell r="G708" t="str">
            <v>6Asistencial</v>
          </cell>
          <cell r="H708" t="str">
            <v>Celador</v>
          </cell>
        </row>
        <row r="709">
          <cell r="D709" t="str">
            <v>5320-07</v>
          </cell>
          <cell r="E709">
            <v>415780</v>
          </cell>
          <cell r="F709">
            <v>9598529.1754166689</v>
          </cell>
          <cell r="G709" t="str">
            <v>6Asistencial</v>
          </cell>
          <cell r="H709" t="str">
            <v>Celador</v>
          </cell>
        </row>
        <row r="710">
          <cell r="D710" t="str">
            <v>5320-06</v>
          </cell>
          <cell r="E710">
            <v>379888</v>
          </cell>
          <cell r="F710">
            <v>8861437.9749999996</v>
          </cell>
          <cell r="G710" t="str">
            <v>6Asistencial</v>
          </cell>
          <cell r="H710" t="str">
            <v>Celador</v>
          </cell>
        </row>
        <row r="711">
          <cell r="D711" t="str">
            <v>5320-04</v>
          </cell>
          <cell r="E711">
            <v>325906</v>
          </cell>
          <cell r="F711">
            <v>7752843.9595833337</v>
          </cell>
          <cell r="G711" t="str">
            <v>6Asistencial</v>
          </cell>
          <cell r="H711" t="str">
            <v>Celador</v>
          </cell>
        </row>
        <row r="712">
          <cell r="D712" t="str">
            <v>5320-03</v>
          </cell>
          <cell r="E712">
            <v>313643</v>
          </cell>
          <cell r="F712">
            <v>7501006.5254166676</v>
          </cell>
          <cell r="G712" t="str">
            <v>6Asistencial</v>
          </cell>
          <cell r="H712" t="str">
            <v>Celador</v>
          </cell>
        </row>
        <row r="713">
          <cell r="D713" t="str">
            <v>5320-02</v>
          </cell>
          <cell r="E713">
            <v>309672</v>
          </cell>
          <cell r="F713">
            <v>7419456.6358333332</v>
          </cell>
          <cell r="G713" t="str">
            <v>6Asistencial</v>
          </cell>
          <cell r="H713" t="str">
            <v>Celador</v>
          </cell>
        </row>
        <row r="714">
          <cell r="D714" t="str">
            <v>5320-01</v>
          </cell>
          <cell r="E714">
            <v>309269</v>
          </cell>
          <cell r="F714">
            <v>7411180.4654166671</v>
          </cell>
          <cell r="G714" t="str">
            <v>6Asistencial</v>
          </cell>
          <cell r="H714" t="str">
            <v>Celador</v>
          </cell>
        </row>
        <row r="715">
          <cell r="D715" t="str">
            <v>5310-19</v>
          </cell>
          <cell r="E715">
            <v>740637</v>
          </cell>
          <cell r="F715">
            <v>24716999.175000004</v>
          </cell>
          <cell r="G715" t="str">
            <v>6Asistencial</v>
          </cell>
          <cell r="H715" t="str">
            <v>Conductor Mec (Asignado)</v>
          </cell>
        </row>
        <row r="716">
          <cell r="D716" t="str">
            <v>5310-17</v>
          </cell>
          <cell r="E716">
            <v>703542</v>
          </cell>
          <cell r="F716">
            <v>23501225.616250001</v>
          </cell>
          <cell r="G716" t="str">
            <v>6Asistencial</v>
          </cell>
          <cell r="H716" t="str">
            <v>Conductor Mec (Asignado)</v>
          </cell>
        </row>
        <row r="717">
          <cell r="D717" t="str">
            <v>5310-15</v>
          </cell>
          <cell r="E717">
            <v>659101</v>
          </cell>
          <cell r="F717">
            <v>22661687.487499997</v>
          </cell>
          <cell r="G717" t="str">
            <v>6Asistencial</v>
          </cell>
          <cell r="H717" t="str">
            <v>Conductor Mec (Asignado)</v>
          </cell>
        </row>
        <row r="718">
          <cell r="D718" t="str">
            <v>5310-13</v>
          </cell>
          <cell r="E718">
            <v>624999</v>
          </cell>
          <cell r="F718">
            <v>21544008.268333331</v>
          </cell>
          <cell r="G718" t="str">
            <v>6Asistencial</v>
          </cell>
          <cell r="H718" t="str">
            <v>Conductor Mec (Asignado)</v>
          </cell>
        </row>
        <row r="719">
          <cell r="D719" t="str">
            <v>5310-11</v>
          </cell>
          <cell r="E719">
            <v>555997</v>
          </cell>
          <cell r="F719">
            <v>19282495.709166665</v>
          </cell>
          <cell r="G719" t="str">
            <v>6Asistencial</v>
          </cell>
          <cell r="H719" t="str">
            <v>Conductor Mec (Asignado)</v>
          </cell>
        </row>
        <row r="720">
          <cell r="D720" t="str">
            <v>5310-09</v>
          </cell>
          <cell r="E720">
            <v>468655</v>
          </cell>
          <cell r="F720">
            <v>16419897.101249997</v>
          </cell>
          <cell r="G720" t="str">
            <v>6Asistencial</v>
          </cell>
          <cell r="H720" t="str">
            <v>Conductor Mec (Asignado)</v>
          </cell>
        </row>
        <row r="721">
          <cell r="D721" t="str">
            <v>5310-07</v>
          </cell>
          <cell r="E721">
            <v>415780</v>
          </cell>
          <cell r="F721">
            <v>14686940.445416668</v>
          </cell>
          <cell r="G721" t="str">
            <v>6Asistencial</v>
          </cell>
          <cell r="H721" t="str">
            <v>Conductor Mec (Asignado)</v>
          </cell>
        </row>
        <row r="722">
          <cell r="D722" t="str">
            <v>5310-06</v>
          </cell>
          <cell r="E722">
            <v>379888</v>
          </cell>
          <cell r="F722">
            <v>13510594.694999998</v>
          </cell>
          <cell r="G722" t="str">
            <v>6Asistencial</v>
          </cell>
          <cell r="H722" t="str">
            <v>Conductor Mec (Asignado)</v>
          </cell>
        </row>
        <row r="723">
          <cell r="D723" t="str">
            <v>5310-03</v>
          </cell>
          <cell r="E723">
            <v>313643</v>
          </cell>
          <cell r="F723">
            <v>11339441.695416663</v>
          </cell>
          <cell r="G723" t="str">
            <v>6Asistencial</v>
          </cell>
          <cell r="H723" t="str">
            <v>Conductor Mec (Asignado)</v>
          </cell>
        </row>
        <row r="724">
          <cell r="D724" t="str">
            <v>5255-07</v>
          </cell>
          <cell r="E724">
            <v>415780</v>
          </cell>
          <cell r="F724">
            <v>9598529.1754166689</v>
          </cell>
          <cell r="G724" t="str">
            <v>6Asistencial</v>
          </cell>
          <cell r="H724" t="str">
            <v>Distinguido</v>
          </cell>
        </row>
        <row r="725">
          <cell r="D725" t="str">
            <v>5260-06</v>
          </cell>
          <cell r="E725">
            <v>379888</v>
          </cell>
          <cell r="F725">
            <v>8861437.9749999996</v>
          </cell>
          <cell r="G725" t="str">
            <v>6Asistencial</v>
          </cell>
          <cell r="H725" t="str">
            <v>Dragoneante</v>
          </cell>
        </row>
        <row r="726">
          <cell r="D726" t="str">
            <v>5150-11</v>
          </cell>
          <cell r="E726">
            <v>555997</v>
          </cell>
          <cell r="F726">
            <v>12478076.539166668</v>
          </cell>
          <cell r="G726" t="str">
            <v>6Asistencial</v>
          </cell>
          <cell r="H726" t="str">
            <v>Ecónomo</v>
          </cell>
        </row>
        <row r="727">
          <cell r="D727" t="str">
            <v>5150-09</v>
          </cell>
          <cell r="E727">
            <v>468655</v>
          </cell>
          <cell r="F727">
            <v>10684389.421249999</v>
          </cell>
          <cell r="G727" t="str">
            <v>6Asistencial</v>
          </cell>
          <cell r="H727" t="str">
            <v>Ecónomo</v>
          </cell>
        </row>
        <row r="728">
          <cell r="D728" t="str">
            <v>5150-07</v>
          </cell>
          <cell r="E728">
            <v>415780</v>
          </cell>
          <cell r="F728">
            <v>9598529.1754166689</v>
          </cell>
          <cell r="G728" t="str">
            <v>6Asistencial</v>
          </cell>
          <cell r="H728" t="str">
            <v>Ecónomo</v>
          </cell>
        </row>
        <row r="729">
          <cell r="D729" t="str">
            <v>5150-05</v>
          </cell>
          <cell r="E729">
            <v>347339</v>
          </cell>
          <cell r="F729">
            <v>8192999.8529166663</v>
          </cell>
          <cell r="G729" t="str">
            <v>6Asistencial</v>
          </cell>
          <cell r="H729" t="str">
            <v>Ecónomo</v>
          </cell>
        </row>
        <row r="730">
          <cell r="D730" t="str">
            <v>5150-02</v>
          </cell>
          <cell r="E730">
            <v>309672</v>
          </cell>
          <cell r="F730">
            <v>7419456.6358333332</v>
          </cell>
          <cell r="G730" t="str">
            <v>6Asistencial</v>
          </cell>
          <cell r="H730" t="str">
            <v>Ecónomo</v>
          </cell>
        </row>
        <row r="731">
          <cell r="D731" t="str">
            <v>5345-21</v>
          </cell>
          <cell r="E731">
            <v>796765</v>
          </cell>
          <cell r="F731">
            <v>16176502.967916667</v>
          </cell>
          <cell r="G731" t="str">
            <v>6Asistencial</v>
          </cell>
          <cell r="H731" t="str">
            <v>Enfermero Auxiliar</v>
          </cell>
        </row>
        <row r="732">
          <cell r="D732" t="str">
            <v>5345-20</v>
          </cell>
          <cell r="E732">
            <v>764298</v>
          </cell>
          <cell r="F732">
            <v>16138824.14833333</v>
          </cell>
          <cell r="G732" t="str">
            <v>6Asistencial</v>
          </cell>
          <cell r="H732" t="str">
            <v>Enfermero Auxiliar</v>
          </cell>
        </row>
        <row r="733">
          <cell r="D733" t="str">
            <v>5345-19</v>
          </cell>
          <cell r="E733">
            <v>740637</v>
          </cell>
          <cell r="F733">
            <v>15652913.215000002</v>
          </cell>
          <cell r="G733" t="str">
            <v>6Asistencial</v>
          </cell>
          <cell r="H733" t="str">
            <v>Enfermero Auxiliar</v>
          </cell>
        </row>
        <row r="734">
          <cell r="D734" t="str">
            <v>5345-17</v>
          </cell>
          <cell r="E734">
            <v>703542</v>
          </cell>
          <cell r="F734">
            <v>14891116.80625</v>
          </cell>
          <cell r="G734" t="str">
            <v>6Asistencial</v>
          </cell>
          <cell r="H734" t="str">
            <v>Enfermero Auxiliar</v>
          </cell>
        </row>
        <row r="735">
          <cell r="D735" t="str">
            <v>5345-15</v>
          </cell>
          <cell r="E735">
            <v>659101</v>
          </cell>
          <cell r="F735">
            <v>14595457.8475</v>
          </cell>
          <cell r="G735" t="str">
            <v>6Asistencial</v>
          </cell>
          <cell r="H735" t="str">
            <v>Enfermero Auxiliar</v>
          </cell>
        </row>
        <row r="736">
          <cell r="D736" t="str">
            <v>5345-14</v>
          </cell>
          <cell r="E736">
            <v>638990</v>
          </cell>
          <cell r="F736">
            <v>14182451.0275</v>
          </cell>
          <cell r="G736" t="str">
            <v>6Asistencial</v>
          </cell>
          <cell r="H736" t="str">
            <v>Enfermero Auxiliar</v>
          </cell>
        </row>
        <row r="737">
          <cell r="D737" t="str">
            <v>5345-13</v>
          </cell>
          <cell r="E737">
            <v>624999</v>
          </cell>
          <cell r="F737">
            <v>13895126.748333331</v>
          </cell>
          <cell r="G737" t="str">
            <v>6Asistencial</v>
          </cell>
          <cell r="H737" t="str">
            <v>Enfermero Auxiliar</v>
          </cell>
        </row>
        <row r="738">
          <cell r="D738" t="str">
            <v>5345-12</v>
          </cell>
          <cell r="E738">
            <v>596996</v>
          </cell>
          <cell r="F738">
            <v>13320046.932500001</v>
          </cell>
          <cell r="G738" t="str">
            <v>6Asistencial</v>
          </cell>
          <cell r="H738" t="str">
            <v>Enfermero Auxiliar</v>
          </cell>
        </row>
        <row r="739">
          <cell r="D739" t="str">
            <v>5345-11</v>
          </cell>
          <cell r="E739">
            <v>555997</v>
          </cell>
          <cell r="F739">
            <v>12478076.539166668</v>
          </cell>
          <cell r="G739" t="str">
            <v>6Asistencial</v>
          </cell>
          <cell r="H739" t="str">
            <v>Enfermero Auxiliar</v>
          </cell>
        </row>
        <row r="740">
          <cell r="D740" t="str">
            <v>5345-09</v>
          </cell>
          <cell r="E740">
            <v>468655</v>
          </cell>
          <cell r="F740">
            <v>10684389.421249999</v>
          </cell>
          <cell r="G740" t="str">
            <v>6Asistencial</v>
          </cell>
          <cell r="H740" t="str">
            <v>Enfermero Auxiliar</v>
          </cell>
        </row>
        <row r="741">
          <cell r="D741" t="str">
            <v>5345-07</v>
          </cell>
          <cell r="E741">
            <v>415780</v>
          </cell>
          <cell r="F741">
            <v>9598529.1754166689</v>
          </cell>
          <cell r="G741" t="str">
            <v>6Asistencial</v>
          </cell>
          <cell r="H741" t="str">
            <v>Enfermero Auxiliar</v>
          </cell>
        </row>
        <row r="742">
          <cell r="D742" t="str">
            <v>5345-05</v>
          </cell>
          <cell r="E742">
            <v>347339</v>
          </cell>
          <cell r="F742">
            <v>8192999.8529166663</v>
          </cell>
          <cell r="G742" t="str">
            <v>6Asistencial</v>
          </cell>
          <cell r="H742" t="str">
            <v>Enfermero Auxiliar</v>
          </cell>
        </row>
        <row r="743">
          <cell r="D743" t="str">
            <v>5170-08</v>
          </cell>
          <cell r="E743">
            <v>440549</v>
          </cell>
          <cell r="F743">
            <v>10107194.360416666</v>
          </cell>
          <cell r="G743" t="str">
            <v>6Asistencial</v>
          </cell>
          <cell r="H743" t="str">
            <v>Inspector</v>
          </cell>
        </row>
        <row r="744">
          <cell r="D744" t="str">
            <v>5165-09</v>
          </cell>
          <cell r="E744">
            <v>468655</v>
          </cell>
          <cell r="F744">
            <v>10684389.421249999</v>
          </cell>
          <cell r="G744" t="str">
            <v>6Asistencial</v>
          </cell>
          <cell r="H744" t="str">
            <v>Inspector Jefe</v>
          </cell>
        </row>
        <row r="745">
          <cell r="D745" t="str">
            <v>5000-16</v>
          </cell>
          <cell r="E745">
            <v>688731</v>
          </cell>
          <cell r="F745">
            <v>14586952.714583334</v>
          </cell>
          <cell r="G745" t="str">
            <v>6Asistencial</v>
          </cell>
          <cell r="H745" t="str">
            <v>Mayor de Prisiones</v>
          </cell>
        </row>
        <row r="746">
          <cell r="D746" t="str">
            <v>5330-05</v>
          </cell>
          <cell r="E746">
            <v>347339</v>
          </cell>
          <cell r="F746">
            <v>8192999.8529166663</v>
          </cell>
          <cell r="G746" t="str">
            <v>6Asistencial</v>
          </cell>
          <cell r="H746" t="str">
            <v>Operario</v>
          </cell>
        </row>
        <row r="747">
          <cell r="D747" t="str">
            <v>5330-03</v>
          </cell>
          <cell r="E747">
            <v>313643</v>
          </cell>
          <cell r="F747">
            <v>7501006.5254166676</v>
          </cell>
          <cell r="G747" t="str">
            <v>6Asistencial</v>
          </cell>
          <cell r="H747" t="str">
            <v>Operario</v>
          </cell>
        </row>
        <row r="748">
          <cell r="D748" t="str">
            <v>5330-02</v>
          </cell>
          <cell r="E748">
            <v>309672</v>
          </cell>
          <cell r="F748">
            <v>7419456.6358333332</v>
          </cell>
          <cell r="G748" t="str">
            <v>6Asistencial</v>
          </cell>
          <cell r="H748" t="str">
            <v>Operario</v>
          </cell>
        </row>
        <row r="749">
          <cell r="D749" t="str">
            <v>5330-01</v>
          </cell>
          <cell r="E749">
            <v>309269</v>
          </cell>
          <cell r="F749">
            <v>7411180.4654166671</v>
          </cell>
          <cell r="G749" t="str">
            <v>6Asistencial</v>
          </cell>
          <cell r="H749" t="str">
            <v>Operario</v>
          </cell>
        </row>
        <row r="750">
          <cell r="D750" t="str">
            <v>5300-19</v>
          </cell>
          <cell r="E750">
            <v>740637</v>
          </cell>
          <cell r="F750">
            <v>15652913.215000002</v>
          </cell>
          <cell r="G750" t="str">
            <v>6Asistencial</v>
          </cell>
          <cell r="H750" t="str">
            <v>Operario Calificado</v>
          </cell>
        </row>
        <row r="751">
          <cell r="D751" t="str">
            <v>5300-17</v>
          </cell>
          <cell r="E751">
            <v>703542</v>
          </cell>
          <cell r="F751">
            <v>14891116.80625</v>
          </cell>
          <cell r="G751" t="str">
            <v>6Asistencial</v>
          </cell>
          <cell r="H751" t="str">
            <v>Operario Calificado</v>
          </cell>
        </row>
        <row r="752">
          <cell r="D752" t="str">
            <v>5300-15</v>
          </cell>
          <cell r="E752">
            <v>659101</v>
          </cell>
          <cell r="F752">
            <v>14595457.8475</v>
          </cell>
          <cell r="G752" t="str">
            <v>6Asistencial</v>
          </cell>
          <cell r="H752" t="str">
            <v>Operario Calificado</v>
          </cell>
        </row>
        <row r="753">
          <cell r="D753" t="str">
            <v>5300-13</v>
          </cell>
          <cell r="E753">
            <v>624999</v>
          </cell>
          <cell r="F753">
            <v>13895126.748333331</v>
          </cell>
          <cell r="G753" t="str">
            <v>6Asistencial</v>
          </cell>
          <cell r="H753" t="str">
            <v>Operario Calificado</v>
          </cell>
        </row>
        <row r="754">
          <cell r="D754" t="str">
            <v>5300-11</v>
          </cell>
          <cell r="E754">
            <v>555997</v>
          </cell>
          <cell r="F754">
            <v>12478076.539166668</v>
          </cell>
          <cell r="G754" t="str">
            <v>6Asistencial</v>
          </cell>
          <cell r="H754" t="str">
            <v>Operario Calificado</v>
          </cell>
        </row>
        <row r="755">
          <cell r="D755" t="str">
            <v>5300-10</v>
          </cell>
          <cell r="E755">
            <v>515106</v>
          </cell>
          <cell r="F755">
            <v>11638324.078333335</v>
          </cell>
          <cell r="G755" t="str">
            <v>6Asistencial</v>
          </cell>
          <cell r="H755" t="str">
            <v>Operario Calificado</v>
          </cell>
        </row>
        <row r="756">
          <cell r="D756" t="str">
            <v>5300-09</v>
          </cell>
          <cell r="E756">
            <v>468655</v>
          </cell>
          <cell r="F756">
            <v>10684389.421249999</v>
          </cell>
          <cell r="G756" t="str">
            <v>6Asistencial</v>
          </cell>
          <cell r="H756" t="str">
            <v>Operario Calificado</v>
          </cell>
        </row>
        <row r="757">
          <cell r="D757" t="str">
            <v>5300-07</v>
          </cell>
          <cell r="E757">
            <v>415780</v>
          </cell>
          <cell r="F757">
            <v>9598529.1754166689</v>
          </cell>
          <cell r="G757" t="str">
            <v>6Asistencial</v>
          </cell>
          <cell r="H757" t="str">
            <v>Operario Calificado</v>
          </cell>
        </row>
        <row r="758">
          <cell r="D758" t="str">
            <v>5300-06</v>
          </cell>
          <cell r="E758">
            <v>379888</v>
          </cell>
          <cell r="F758">
            <v>8861437.9749999996</v>
          </cell>
          <cell r="G758" t="str">
            <v>6Asistencial</v>
          </cell>
          <cell r="H758" t="str">
            <v>Operario Calificado</v>
          </cell>
        </row>
        <row r="759">
          <cell r="D759" t="str">
            <v>5300-05</v>
          </cell>
          <cell r="E759">
            <v>347339</v>
          </cell>
          <cell r="F759">
            <v>8192999.8529166663</v>
          </cell>
          <cell r="G759" t="str">
            <v>6Asistencial</v>
          </cell>
          <cell r="H759" t="str">
            <v>Operario Calificado</v>
          </cell>
        </row>
        <row r="760">
          <cell r="D760" t="str">
            <v>5045-23</v>
          </cell>
          <cell r="E760">
            <v>935634</v>
          </cell>
          <cell r="F760">
            <v>18995922.495416671</v>
          </cell>
          <cell r="G760" t="str">
            <v>6Asistencial</v>
          </cell>
          <cell r="H760" t="str">
            <v>Pagador</v>
          </cell>
        </row>
        <row r="761">
          <cell r="D761" t="str">
            <v>5045-22</v>
          </cell>
          <cell r="E761">
            <v>846314</v>
          </cell>
          <cell r="F761">
            <v>17182482.831666667</v>
          </cell>
          <cell r="G761" t="str">
            <v>6Asistencial</v>
          </cell>
          <cell r="H761" t="str">
            <v>Pagador</v>
          </cell>
        </row>
        <row r="762">
          <cell r="D762" t="str">
            <v>5045-20</v>
          </cell>
          <cell r="E762">
            <v>764298</v>
          </cell>
          <cell r="F762">
            <v>16138824.14833333</v>
          </cell>
          <cell r="G762" t="str">
            <v>6Asistencial</v>
          </cell>
          <cell r="H762" t="str">
            <v>Pagador</v>
          </cell>
        </row>
        <row r="763">
          <cell r="D763" t="str">
            <v>5045-18</v>
          </cell>
          <cell r="E763">
            <v>721333</v>
          </cell>
          <cell r="F763">
            <v>15256479.260833334</v>
          </cell>
          <cell r="G763" t="str">
            <v>6Asistencial</v>
          </cell>
          <cell r="H763" t="str">
            <v>Pagador</v>
          </cell>
        </row>
        <row r="764">
          <cell r="D764" t="str">
            <v>5045-13</v>
          </cell>
          <cell r="E764">
            <v>624999</v>
          </cell>
          <cell r="F764">
            <v>13895126.748333331</v>
          </cell>
          <cell r="G764" t="str">
            <v>6Asistencial</v>
          </cell>
          <cell r="H764" t="str">
            <v>Pagador</v>
          </cell>
        </row>
        <row r="765">
          <cell r="D765" t="str">
            <v>5045-11</v>
          </cell>
          <cell r="E765">
            <v>555997</v>
          </cell>
          <cell r="F765">
            <v>12478076.539166668</v>
          </cell>
          <cell r="G765" t="str">
            <v>6Asistencial</v>
          </cell>
          <cell r="H765" t="str">
            <v>Pagador</v>
          </cell>
        </row>
        <row r="766">
          <cell r="D766" t="str">
            <v>5045-07</v>
          </cell>
          <cell r="E766">
            <v>415780</v>
          </cell>
          <cell r="F766">
            <v>9598529.1754166689</v>
          </cell>
          <cell r="G766" t="str">
            <v>6Asistencial</v>
          </cell>
          <cell r="H766" t="str">
            <v>Pagador</v>
          </cell>
        </row>
        <row r="767">
          <cell r="D767" t="str">
            <v>5140-14</v>
          </cell>
          <cell r="E767">
            <v>638990</v>
          </cell>
          <cell r="F767">
            <v>14182451.0275</v>
          </cell>
          <cell r="G767" t="str">
            <v>6Asistencial</v>
          </cell>
          <cell r="H767" t="str">
            <v>Secretario</v>
          </cell>
        </row>
        <row r="768">
          <cell r="D768" t="str">
            <v>5140-13</v>
          </cell>
          <cell r="E768">
            <v>624999</v>
          </cell>
          <cell r="F768">
            <v>13895126.748333331</v>
          </cell>
          <cell r="G768" t="str">
            <v>6Asistencial</v>
          </cell>
          <cell r="H768" t="str">
            <v>Secretario</v>
          </cell>
        </row>
        <row r="769">
          <cell r="D769" t="str">
            <v>5140-12</v>
          </cell>
          <cell r="E769">
            <v>596996</v>
          </cell>
          <cell r="F769">
            <v>13320046.932500001</v>
          </cell>
          <cell r="G769" t="str">
            <v>6Asistencial</v>
          </cell>
          <cell r="H769" t="str">
            <v>Secretario</v>
          </cell>
        </row>
        <row r="770">
          <cell r="D770" t="str">
            <v>5140-11</v>
          </cell>
          <cell r="E770">
            <v>555997</v>
          </cell>
          <cell r="F770">
            <v>12478076.539166668</v>
          </cell>
          <cell r="G770" t="str">
            <v>6Asistencial</v>
          </cell>
          <cell r="H770" t="str">
            <v>Secretario</v>
          </cell>
        </row>
        <row r="771">
          <cell r="D771" t="str">
            <v>5140-10</v>
          </cell>
          <cell r="E771">
            <v>515106</v>
          </cell>
          <cell r="F771">
            <v>11638324.078333335</v>
          </cell>
          <cell r="G771" t="str">
            <v>6Asistencial</v>
          </cell>
          <cell r="H771" t="str">
            <v>Secretario</v>
          </cell>
        </row>
        <row r="772">
          <cell r="D772" t="str">
            <v>5140-09</v>
          </cell>
          <cell r="E772">
            <v>468655</v>
          </cell>
          <cell r="F772">
            <v>10684389.421249999</v>
          </cell>
          <cell r="G772" t="str">
            <v>6Asistencial</v>
          </cell>
          <cell r="H772" t="str">
            <v>Secretario</v>
          </cell>
        </row>
        <row r="773">
          <cell r="D773" t="str">
            <v>5140-08</v>
          </cell>
          <cell r="E773">
            <v>440549</v>
          </cell>
          <cell r="F773">
            <v>10107194.360416666</v>
          </cell>
          <cell r="G773" t="str">
            <v>6Asistencial</v>
          </cell>
          <cell r="H773" t="str">
            <v>Secretario</v>
          </cell>
        </row>
        <row r="774">
          <cell r="D774" t="str">
            <v>5140-07</v>
          </cell>
          <cell r="E774">
            <v>415780</v>
          </cell>
          <cell r="F774">
            <v>9598529.1754166689</v>
          </cell>
          <cell r="G774" t="str">
            <v>6Asistencial</v>
          </cell>
          <cell r="H774" t="str">
            <v>Secretario</v>
          </cell>
        </row>
        <row r="775">
          <cell r="D775" t="str">
            <v>5140-06</v>
          </cell>
          <cell r="E775">
            <v>379888</v>
          </cell>
          <cell r="F775">
            <v>8861437.9749999996</v>
          </cell>
          <cell r="G775" t="str">
            <v>6Asistencial</v>
          </cell>
          <cell r="H775" t="str">
            <v>Secretario</v>
          </cell>
        </row>
        <row r="776">
          <cell r="D776" t="str">
            <v>5235-26</v>
          </cell>
          <cell r="E776">
            <v>1237255</v>
          </cell>
          <cell r="F776">
            <v>25119651.582083333</v>
          </cell>
          <cell r="G776" t="str">
            <v>6Asistencial</v>
          </cell>
          <cell r="H776" t="str">
            <v>Secretario Bilingüe</v>
          </cell>
        </row>
        <row r="777">
          <cell r="D777" t="str">
            <v>5235-25</v>
          </cell>
          <cell r="E777">
            <v>1135915</v>
          </cell>
          <cell r="F777">
            <v>23062173.132083338</v>
          </cell>
          <cell r="G777" t="str">
            <v>6Asistencial</v>
          </cell>
          <cell r="H777" t="str">
            <v>Secretario Bilingüe</v>
          </cell>
        </row>
        <row r="778">
          <cell r="D778" t="str">
            <v>5040-24</v>
          </cell>
          <cell r="E778">
            <v>1021956</v>
          </cell>
          <cell r="F778">
            <v>20748494.579583339</v>
          </cell>
          <cell r="G778" t="str">
            <v>6Asistencial</v>
          </cell>
          <cell r="H778" t="str">
            <v>Secretario Ejecutivo</v>
          </cell>
        </row>
        <row r="779">
          <cell r="D779" t="str">
            <v>5040-23</v>
          </cell>
          <cell r="E779">
            <v>935634</v>
          </cell>
          <cell r="F779">
            <v>18995922.495416671</v>
          </cell>
          <cell r="G779" t="str">
            <v>6Asistencial</v>
          </cell>
          <cell r="H779" t="str">
            <v>Secretario Ejecutivo</v>
          </cell>
        </row>
        <row r="780">
          <cell r="D780" t="str">
            <v>5040-22</v>
          </cell>
          <cell r="E780">
            <v>846314</v>
          </cell>
          <cell r="F780">
            <v>17182482.831666667</v>
          </cell>
          <cell r="G780" t="str">
            <v>6Asistencial</v>
          </cell>
          <cell r="H780" t="str">
            <v>Secretario Ejecutivo</v>
          </cell>
        </row>
        <row r="781">
          <cell r="D781" t="str">
            <v>5040-21</v>
          </cell>
          <cell r="E781">
            <v>796765</v>
          </cell>
          <cell r="F781">
            <v>16176502.967916667</v>
          </cell>
          <cell r="G781" t="str">
            <v>6Asistencial</v>
          </cell>
          <cell r="H781" t="str">
            <v>Secretario Ejecutivo</v>
          </cell>
        </row>
        <row r="782">
          <cell r="D782" t="str">
            <v>5040-20</v>
          </cell>
          <cell r="E782">
            <v>764298</v>
          </cell>
          <cell r="F782">
            <v>16138824.14833333</v>
          </cell>
          <cell r="G782" t="str">
            <v>6Asistencial</v>
          </cell>
          <cell r="H782" t="str">
            <v>Secretario Ejecutivo</v>
          </cell>
        </row>
        <row r="783">
          <cell r="D783" t="str">
            <v>5040-19</v>
          </cell>
          <cell r="E783">
            <v>740637</v>
          </cell>
          <cell r="F783">
            <v>15652913.215000002</v>
          </cell>
          <cell r="G783" t="str">
            <v>6Asistencial</v>
          </cell>
          <cell r="H783" t="str">
            <v>Secretario Ejecutivo</v>
          </cell>
        </row>
        <row r="784">
          <cell r="D784" t="str">
            <v>5040-18</v>
          </cell>
          <cell r="E784">
            <v>721333</v>
          </cell>
          <cell r="F784">
            <v>15256479.260833334</v>
          </cell>
          <cell r="G784" t="str">
            <v>6Asistencial</v>
          </cell>
          <cell r="H784" t="str">
            <v>Secretario Ejecutivo</v>
          </cell>
        </row>
        <row r="785">
          <cell r="D785" t="str">
            <v>5040-17</v>
          </cell>
          <cell r="E785">
            <v>703542</v>
          </cell>
          <cell r="F785">
            <v>14891116.80625</v>
          </cell>
          <cell r="G785" t="str">
            <v>6Asistencial</v>
          </cell>
          <cell r="H785" t="str">
            <v>Secretario Ejecutivo</v>
          </cell>
        </row>
        <row r="786">
          <cell r="D786" t="str">
            <v>5040-16</v>
          </cell>
          <cell r="E786">
            <v>688731</v>
          </cell>
          <cell r="F786">
            <v>14586952.714583334</v>
          </cell>
          <cell r="G786" t="str">
            <v>6Asistencial</v>
          </cell>
          <cell r="H786" t="str">
            <v>Secretario Ejecutivo</v>
          </cell>
        </row>
        <row r="787">
          <cell r="D787" t="str">
            <v>5040-15</v>
          </cell>
          <cell r="E787">
            <v>659101</v>
          </cell>
          <cell r="F787">
            <v>14595457.8475</v>
          </cell>
          <cell r="G787" t="str">
            <v>6Asistencial</v>
          </cell>
          <cell r="H787" t="str">
            <v>Secretario Ejecutivo</v>
          </cell>
        </row>
        <row r="788">
          <cell r="D788" t="str">
            <v>5230-26</v>
          </cell>
          <cell r="E788">
            <v>1237255</v>
          </cell>
          <cell r="F788">
            <v>25119651.582083333</v>
          </cell>
          <cell r="G788" t="str">
            <v>6Asistencial</v>
          </cell>
          <cell r="H788" t="str">
            <v>Secretario Ejecutivo del Despacho de Ministro o de Director de Departamento Administrativo</v>
          </cell>
        </row>
        <row r="789">
          <cell r="D789" t="str">
            <v>5230-25</v>
          </cell>
          <cell r="E789">
            <v>1135915</v>
          </cell>
          <cell r="F789">
            <v>23062173.132083338</v>
          </cell>
          <cell r="G789" t="str">
            <v>6Asistencial</v>
          </cell>
          <cell r="H789" t="str">
            <v>Secretario Ejecutivo del Despacho de Ministro o de Director de Departamento Administrativo</v>
          </cell>
        </row>
        <row r="790">
          <cell r="D790" t="str">
            <v>5230-24</v>
          </cell>
          <cell r="E790">
            <v>1021956</v>
          </cell>
          <cell r="F790">
            <v>20748494.579583339</v>
          </cell>
          <cell r="G790" t="str">
            <v>6Asistencial</v>
          </cell>
          <cell r="H790" t="str">
            <v>Secretario Ejecutivo del Despacho de Ministro o de Director de Departamento Administrativo</v>
          </cell>
        </row>
        <row r="791">
          <cell r="D791" t="str">
            <v>5240-25</v>
          </cell>
          <cell r="E791">
            <v>1135915</v>
          </cell>
          <cell r="F791">
            <v>23062173.132083338</v>
          </cell>
          <cell r="G791" t="str">
            <v>6Asistencial</v>
          </cell>
          <cell r="H791" t="str">
            <v>Secretario Ejecutivo del Despacho del Viceministro o de Subdirector de Departamento Administrativo</v>
          </cell>
        </row>
        <row r="792">
          <cell r="D792" t="str">
            <v>5240-24</v>
          </cell>
          <cell r="E792">
            <v>1021956</v>
          </cell>
          <cell r="F792">
            <v>20748494.579583339</v>
          </cell>
          <cell r="G792" t="str">
            <v>6Asistencial</v>
          </cell>
          <cell r="H792" t="str">
            <v>Secretario Ejecutivo del Despacho del Viceministro o de Subdirector de Departamento Administrativo</v>
          </cell>
        </row>
        <row r="793">
          <cell r="D793" t="str">
            <v>5240-23</v>
          </cell>
          <cell r="E793">
            <v>935634</v>
          </cell>
          <cell r="F793">
            <v>18995922.495416671</v>
          </cell>
          <cell r="G793" t="str">
            <v>6Asistencial</v>
          </cell>
          <cell r="H793" t="str">
            <v>Secretario Ejecutivo del Despacho del Viceministro o de Subdirector de Departamento Administrativo</v>
          </cell>
        </row>
        <row r="794">
          <cell r="D794" t="str">
            <v>5105-23</v>
          </cell>
          <cell r="E794">
            <v>935634</v>
          </cell>
          <cell r="F794">
            <v>18995922.495416671</v>
          </cell>
          <cell r="G794" t="str">
            <v>6Asistencial</v>
          </cell>
          <cell r="H794" t="str">
            <v>Supervisor</v>
          </cell>
        </row>
        <row r="795">
          <cell r="D795" t="str">
            <v>5105-22</v>
          </cell>
          <cell r="E795">
            <v>846314</v>
          </cell>
          <cell r="F795">
            <v>17182482.831666667</v>
          </cell>
          <cell r="G795" t="str">
            <v>6Asistencial</v>
          </cell>
          <cell r="H795" t="str">
            <v>Supervisor</v>
          </cell>
        </row>
        <row r="796">
          <cell r="D796" t="str">
            <v>5105-21</v>
          </cell>
          <cell r="E796">
            <v>796765</v>
          </cell>
          <cell r="F796">
            <v>16176502.967916667</v>
          </cell>
          <cell r="G796" t="str">
            <v>6Asistencial</v>
          </cell>
          <cell r="H796" t="str">
            <v>Supervisor</v>
          </cell>
        </row>
        <row r="797">
          <cell r="D797" t="str">
            <v>5105-18</v>
          </cell>
          <cell r="E797">
            <v>721333</v>
          </cell>
          <cell r="F797">
            <v>15256479.260833334</v>
          </cell>
          <cell r="G797" t="str">
            <v>6Asistencial</v>
          </cell>
          <cell r="H797" t="str">
            <v>Supervisor</v>
          </cell>
        </row>
        <row r="798">
          <cell r="D798" t="str">
            <v>5105-16</v>
          </cell>
          <cell r="E798">
            <v>688731</v>
          </cell>
          <cell r="F798">
            <v>14586952.714583334</v>
          </cell>
          <cell r="G798" t="str">
            <v>6Asistencial</v>
          </cell>
          <cell r="H798" t="str">
            <v>Supervisor</v>
          </cell>
        </row>
        <row r="799">
          <cell r="D799" t="str">
            <v>5105-13</v>
          </cell>
          <cell r="E799">
            <v>624999</v>
          </cell>
          <cell r="F799">
            <v>13895126.748333331</v>
          </cell>
          <cell r="G799" t="str">
            <v>6Asistencial</v>
          </cell>
          <cell r="H799" t="str">
            <v>Supervisor</v>
          </cell>
        </row>
        <row r="800">
          <cell r="D800" t="str">
            <v>5105-12</v>
          </cell>
          <cell r="E800">
            <v>596996</v>
          </cell>
          <cell r="F800">
            <v>13320046.932500001</v>
          </cell>
          <cell r="G800" t="str">
            <v>6Asistencial</v>
          </cell>
          <cell r="H800" t="str">
            <v>Supervisor</v>
          </cell>
        </row>
        <row r="801">
          <cell r="D801" t="str">
            <v>5105-10</v>
          </cell>
          <cell r="E801">
            <v>515106</v>
          </cell>
          <cell r="F801">
            <v>11638324.078333335</v>
          </cell>
          <cell r="G801" t="str">
            <v>6Asistencial</v>
          </cell>
          <cell r="H801" t="str">
            <v>Supervisor</v>
          </cell>
        </row>
        <row r="802">
          <cell r="D802" t="str">
            <v>5105-07</v>
          </cell>
          <cell r="E802">
            <v>415780</v>
          </cell>
          <cell r="F802">
            <v>9598529.1754166689</v>
          </cell>
          <cell r="G802" t="str">
            <v>6Asistencial</v>
          </cell>
          <cell r="H802" t="str">
            <v>Supervisor</v>
          </cell>
        </row>
        <row r="803">
          <cell r="D803" t="str">
            <v>5105-05</v>
          </cell>
          <cell r="E803">
            <v>347339</v>
          </cell>
          <cell r="F803">
            <v>8192999.8529166663</v>
          </cell>
          <cell r="G803" t="str">
            <v>6Asistencial</v>
          </cell>
          <cell r="H803" t="str">
            <v>Supervisor</v>
          </cell>
        </row>
        <row r="804">
          <cell r="D804" t="str">
            <v>5145-11</v>
          </cell>
          <cell r="E804">
            <v>555997</v>
          </cell>
          <cell r="F804">
            <v>12478076.539166668</v>
          </cell>
          <cell r="G804" t="str">
            <v>6Asistencial</v>
          </cell>
          <cell r="H804" t="str">
            <v>Teniente de Prisiones</v>
          </cell>
        </row>
        <row r="805">
          <cell r="D805" t="str">
            <v>5015-25</v>
          </cell>
          <cell r="E805">
            <v>1135915</v>
          </cell>
          <cell r="F805">
            <v>23062173.132083338</v>
          </cell>
          <cell r="G805" t="str">
            <v>6Asistencial</v>
          </cell>
          <cell r="H805" t="str">
            <v>Tesorero</v>
          </cell>
        </row>
        <row r="806">
          <cell r="D806" t="str">
            <v>5015-24</v>
          </cell>
          <cell r="E806">
            <v>1021956</v>
          </cell>
          <cell r="F806">
            <v>20748494.579583339</v>
          </cell>
          <cell r="G806" t="str">
            <v>6Asistencial</v>
          </cell>
          <cell r="H806" t="str">
            <v>Tesorero</v>
          </cell>
        </row>
        <row r="807">
          <cell r="D807" t="str">
            <v>5015-23</v>
          </cell>
          <cell r="E807">
            <v>935634</v>
          </cell>
          <cell r="F807">
            <v>18995922.495416671</v>
          </cell>
          <cell r="G807" t="str">
            <v>6Asistencial</v>
          </cell>
          <cell r="H807" t="str">
            <v>Tesorero</v>
          </cell>
        </row>
        <row r="808">
          <cell r="D808" t="str">
            <v>5015-22</v>
          </cell>
          <cell r="E808">
            <v>846314</v>
          </cell>
          <cell r="F808">
            <v>17182482.831666667</v>
          </cell>
          <cell r="G808" t="str">
            <v>6Asistencial</v>
          </cell>
          <cell r="H808" t="str">
            <v>Tesorero</v>
          </cell>
        </row>
        <row r="809">
          <cell r="D809" t="str">
            <v>5015-20</v>
          </cell>
          <cell r="E809">
            <v>764298</v>
          </cell>
          <cell r="F809">
            <v>16138824.14833333</v>
          </cell>
          <cell r="G809" t="str">
            <v>6Asistencial</v>
          </cell>
          <cell r="H809" t="str">
            <v>Tesorero</v>
          </cell>
        </row>
        <row r="810">
          <cell r="D810" t="str">
            <v>5015-16</v>
          </cell>
          <cell r="E810">
            <v>688731</v>
          </cell>
          <cell r="F810">
            <v>14586952.714583334</v>
          </cell>
          <cell r="G810" t="str">
            <v>6Asistencial</v>
          </cell>
          <cell r="H810" t="str">
            <v>Tesorero</v>
          </cell>
        </row>
        <row r="811">
          <cell r="D811" t="str">
            <v>2045-22</v>
          </cell>
          <cell r="E811">
            <v>2222927</v>
          </cell>
          <cell r="F811">
            <v>45131481.96208334</v>
          </cell>
          <cell r="G811" t="str">
            <v>3Ejecutivo</v>
          </cell>
          <cell r="H811" t="str">
            <v>Jefe Oficina</v>
          </cell>
        </row>
        <row r="812">
          <cell r="D812" t="str">
            <v>2040-11</v>
          </cell>
          <cell r="E812">
            <v>1464700</v>
          </cell>
          <cell r="F812">
            <v>29737405.522916667</v>
          </cell>
          <cell r="G812" t="str">
            <v>3Ejecutivo</v>
          </cell>
          <cell r="H812" t="str">
            <v>Jefe de División</v>
          </cell>
        </row>
        <row r="813">
          <cell r="D813" t="str">
            <v>2035-12</v>
          </cell>
          <cell r="E813">
            <v>1534102</v>
          </cell>
          <cell r="F813">
            <v>31146455.449583333</v>
          </cell>
          <cell r="G813" t="str">
            <v>3Ejecutivo</v>
          </cell>
          <cell r="H813" t="str">
            <v>Director o Gerente Regional</v>
          </cell>
        </row>
        <row r="814">
          <cell r="D814" t="str">
            <v>2045-17</v>
          </cell>
          <cell r="E814">
            <v>1815797</v>
          </cell>
          <cell r="F814">
            <v>36865632.368333325</v>
          </cell>
          <cell r="G814" t="str">
            <v>3Ejecutivo</v>
          </cell>
          <cell r="H814" t="str">
            <v>Jefe Oficina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C2" t="str">
            <v>AGUILAR ZAPATA ROSALIA</v>
          </cell>
          <cell r="D2" t="str">
            <v>5120-09</v>
          </cell>
          <cell r="E2">
            <v>0</v>
          </cell>
          <cell r="F2" t="str">
            <v>Auxiliar Administrativo</v>
          </cell>
          <cell r="G2" t="str">
            <v>24ORIENTE</v>
          </cell>
          <cell r="H2" t="str">
            <v>REPRESENTACION OFICINA YOPAL</v>
          </cell>
          <cell r="L2" t="str">
            <v>MCF</v>
          </cell>
          <cell r="M2" t="str">
            <v>C</v>
          </cell>
          <cell r="N2" t="str">
            <v>P</v>
          </cell>
          <cell r="P2">
            <v>468655</v>
          </cell>
          <cell r="Q2">
            <v>0</v>
          </cell>
          <cell r="S2">
            <v>25488</v>
          </cell>
          <cell r="T2">
            <v>37462</v>
          </cell>
          <cell r="U2">
            <v>33.897222222222226</v>
          </cell>
          <cell r="W2">
            <v>1.1111111111111112</v>
          </cell>
          <cell r="X2" t="str">
            <v>6Asistencial</v>
          </cell>
          <cell r="Y2">
            <v>5663227.0200000005</v>
          </cell>
          <cell r="AA2" t="str">
            <v>prov</v>
          </cell>
          <cell r="AB2" t="str">
            <v>5120-09</v>
          </cell>
          <cell r="AC2">
            <v>40389239</v>
          </cell>
        </row>
        <row r="3">
          <cell r="C3" t="str">
            <v>AVALO OSPINA CARLOS EDUARDO</v>
          </cell>
          <cell r="D3" t="str">
            <v>5120-09</v>
          </cell>
          <cell r="E3">
            <v>0</v>
          </cell>
          <cell r="F3" t="str">
            <v>Auxiliar Administrativo</v>
          </cell>
          <cell r="G3" t="str">
            <v>20SEG</v>
          </cell>
          <cell r="H3" t="str">
            <v>GRUPO DE SERVICIOS GENERALES</v>
          </cell>
          <cell r="K3" t="str">
            <v>X</v>
          </cell>
          <cell r="M3" t="str">
            <v>C</v>
          </cell>
          <cell r="N3" t="str">
            <v>P</v>
          </cell>
          <cell r="P3">
            <v>468655</v>
          </cell>
          <cell r="Q3">
            <v>0</v>
          </cell>
          <cell r="T3">
            <v>37258</v>
          </cell>
          <cell r="W3">
            <v>1.675</v>
          </cell>
          <cell r="X3" t="str">
            <v>6Asistencial</v>
          </cell>
          <cell r="Y3">
            <v>5663227.0200000005</v>
          </cell>
          <cell r="AA3" t="str">
            <v>prov</v>
          </cell>
          <cell r="AB3" t="str">
            <v>sale</v>
          </cell>
          <cell r="AC3">
            <v>4443468</v>
          </cell>
        </row>
        <row r="4">
          <cell r="C4" t="str">
            <v>CABRERA ARCOS LUIS CARLOS</v>
          </cell>
          <cell r="D4" t="str">
            <v>5120-09</v>
          </cell>
          <cell r="E4">
            <v>0</v>
          </cell>
          <cell r="F4" t="str">
            <v>Auxiliar Administrativo</v>
          </cell>
          <cell r="G4" t="str">
            <v>25SUROCCIDENTE</v>
          </cell>
          <cell r="H4" t="str">
            <v>GRUPO ADMINISTRATIVO Y FINANCIERO</v>
          </cell>
          <cell r="K4" t="str">
            <v>X</v>
          </cell>
          <cell r="M4" t="str">
            <v>C</v>
          </cell>
          <cell r="N4" t="str">
            <v>P</v>
          </cell>
          <cell r="P4">
            <v>468655</v>
          </cell>
          <cell r="Q4">
            <v>0</v>
          </cell>
          <cell r="T4">
            <v>37061</v>
          </cell>
          <cell r="W4">
            <v>2.2111111111111112</v>
          </cell>
          <cell r="X4" t="str">
            <v>6Asistencial</v>
          </cell>
          <cell r="Y4">
            <v>5663227.0200000005</v>
          </cell>
          <cell r="AA4" t="str">
            <v>prov</v>
          </cell>
          <cell r="AB4" t="str">
            <v>sale</v>
          </cell>
          <cell r="AC4">
            <v>12988629</v>
          </cell>
        </row>
        <row r="5">
          <cell r="C5" t="str">
            <v>CARDONA MESA BERNARDINO</v>
          </cell>
          <cell r="D5" t="str">
            <v>5120-09</v>
          </cell>
          <cell r="E5">
            <v>0</v>
          </cell>
          <cell r="F5" t="str">
            <v>Auxiliar Administrativo</v>
          </cell>
          <cell r="G5" t="str">
            <v>20SEG</v>
          </cell>
          <cell r="H5" t="str">
            <v>GRUPO DE CORRESPONDENCÍA</v>
          </cell>
          <cell r="K5" t="str">
            <v>X</v>
          </cell>
          <cell r="M5" t="str">
            <v>C</v>
          </cell>
          <cell r="N5" t="str">
            <v>P</v>
          </cell>
          <cell r="P5">
            <v>468655</v>
          </cell>
          <cell r="Q5">
            <v>0</v>
          </cell>
          <cell r="T5">
            <v>37189</v>
          </cell>
          <cell r="W5">
            <v>1.8611111111111112</v>
          </cell>
          <cell r="X5" t="str">
            <v>6Asistencial</v>
          </cell>
          <cell r="Y5">
            <v>5663227.0200000005</v>
          </cell>
          <cell r="AA5" t="str">
            <v>prov</v>
          </cell>
          <cell r="AB5" t="str">
            <v>sale</v>
          </cell>
          <cell r="AC5">
            <v>79704272</v>
          </cell>
        </row>
        <row r="6">
          <cell r="C6" t="str">
            <v>CARRASCAL CELIS LIVIA ROSA</v>
          </cell>
          <cell r="D6" t="str">
            <v>5120-09</v>
          </cell>
          <cell r="E6">
            <v>0</v>
          </cell>
          <cell r="F6" t="str">
            <v>Auxiliar Administrativo</v>
          </cell>
          <cell r="G6" t="str">
            <v>24ORIENTE</v>
          </cell>
          <cell r="H6" t="str">
            <v>GRUPO ADMINISTRATIVO Y FINANCIERO</v>
          </cell>
          <cell r="K6" t="str">
            <v>X</v>
          </cell>
          <cell r="M6" t="str">
            <v>C</v>
          </cell>
          <cell r="N6" t="str">
            <v>P</v>
          </cell>
          <cell r="P6">
            <v>468655</v>
          </cell>
          <cell r="Q6">
            <v>0</v>
          </cell>
          <cell r="T6">
            <v>36718</v>
          </cell>
          <cell r="W6">
            <v>3.15</v>
          </cell>
          <cell r="X6" t="str">
            <v>6Asistencial</v>
          </cell>
          <cell r="Y6">
            <v>5663227.0200000005</v>
          </cell>
          <cell r="AA6" t="str">
            <v>prov</v>
          </cell>
          <cell r="AB6" t="str">
            <v>sale</v>
          </cell>
          <cell r="AC6">
            <v>60287126</v>
          </cell>
        </row>
        <row r="7">
          <cell r="C7" t="str">
            <v>CUADRADO GUERRERO ALDRIN MOISES</v>
          </cell>
          <cell r="D7" t="str">
            <v>5120-12</v>
          </cell>
          <cell r="E7">
            <v>0</v>
          </cell>
          <cell r="F7" t="str">
            <v>Auxiliar Administrativo</v>
          </cell>
          <cell r="G7" t="str">
            <v>24ORIENTE</v>
          </cell>
          <cell r="H7" t="str">
            <v>REPRESENTACIÓN GUAJIRA</v>
          </cell>
          <cell r="K7" t="str">
            <v>X</v>
          </cell>
          <cell r="M7" t="str">
            <v>C</v>
          </cell>
          <cell r="N7" t="str">
            <v>P</v>
          </cell>
          <cell r="P7">
            <v>596996</v>
          </cell>
          <cell r="Q7">
            <v>0</v>
          </cell>
          <cell r="T7">
            <v>37433</v>
          </cell>
          <cell r="W7">
            <v>1.1916666666666667</v>
          </cell>
          <cell r="X7" t="str">
            <v>6Asistencial</v>
          </cell>
          <cell r="Y7">
            <v>7214099.6639999989</v>
          </cell>
          <cell r="AA7" t="str">
            <v>prov</v>
          </cell>
          <cell r="AB7" t="str">
            <v>sale</v>
          </cell>
          <cell r="AC7">
            <v>84081129</v>
          </cell>
        </row>
        <row r="8">
          <cell r="C8" t="str">
            <v>DUQUE  MENDEZ GLADYS STELLA</v>
          </cell>
          <cell r="D8" t="str">
            <v>5120-09</v>
          </cell>
          <cell r="E8">
            <v>0</v>
          </cell>
          <cell r="F8" t="str">
            <v>Auxiliar Administrativo</v>
          </cell>
          <cell r="G8" t="str">
            <v>20SEG</v>
          </cell>
          <cell r="H8" t="str">
            <v>GRUPO DE ADMINISTRACIÓN DE PERSONAL</v>
          </cell>
          <cell r="K8" t="str">
            <v>X</v>
          </cell>
          <cell r="M8" t="str">
            <v>C</v>
          </cell>
          <cell r="N8" t="str">
            <v>P</v>
          </cell>
          <cell r="P8">
            <v>468655</v>
          </cell>
          <cell r="Q8">
            <v>0</v>
          </cell>
          <cell r="S8">
            <v>25947</v>
          </cell>
          <cell r="T8">
            <v>37270</v>
          </cell>
          <cell r="U8">
            <v>32.641666666666666</v>
          </cell>
          <cell r="W8">
            <v>1.6416666666666666</v>
          </cell>
          <cell r="X8" t="str">
            <v>6Asistencial</v>
          </cell>
          <cell r="Y8">
            <v>5663227.0200000005</v>
          </cell>
          <cell r="AA8" t="str">
            <v>prov</v>
          </cell>
          <cell r="AB8" t="str">
            <v>sale</v>
          </cell>
          <cell r="AC8">
            <v>52552786</v>
          </cell>
        </row>
        <row r="9">
          <cell r="C9" t="str">
            <v>ESTRADA AGUDELO JOHNY RICHARD</v>
          </cell>
          <cell r="D9" t="str">
            <v>5120-09</v>
          </cell>
          <cell r="E9">
            <v>0</v>
          </cell>
          <cell r="F9" t="str">
            <v>Auxiliar Administrativo</v>
          </cell>
          <cell r="G9" t="str">
            <v>22NOROCCIDENTE</v>
          </cell>
          <cell r="H9" t="str">
            <v>GRUPO DE PROGRAMAS INTERNACIONALES</v>
          </cell>
          <cell r="K9" t="str">
            <v>X</v>
          </cell>
          <cell r="M9" t="str">
            <v>C</v>
          </cell>
          <cell r="N9" t="str">
            <v>P</v>
          </cell>
          <cell r="P9">
            <v>468655</v>
          </cell>
          <cell r="Q9">
            <v>0</v>
          </cell>
          <cell r="T9">
            <v>37145</v>
          </cell>
          <cell r="W9">
            <v>1.9833333333333334</v>
          </cell>
          <cell r="X9" t="str">
            <v>6Asistencial</v>
          </cell>
          <cell r="Y9">
            <v>5663227.0200000005</v>
          </cell>
          <cell r="AA9" t="str">
            <v>prov</v>
          </cell>
          <cell r="AB9" t="str">
            <v>sale</v>
          </cell>
          <cell r="AC9">
            <v>71746449</v>
          </cell>
        </row>
        <row r="10">
          <cell r="C10" t="str">
            <v>FIGUEROA PRADA JULIAN DARIO</v>
          </cell>
          <cell r="D10" t="str">
            <v>5120-10</v>
          </cell>
          <cell r="E10">
            <v>0</v>
          </cell>
          <cell r="F10" t="str">
            <v>Auxiliar Administrativo</v>
          </cell>
          <cell r="G10" t="str">
            <v>20SEG</v>
          </cell>
          <cell r="H10" t="str">
            <v>DIVISIÓN ADMINISTRATIVA Y FINANCIERA</v>
          </cell>
          <cell r="K10" t="str">
            <v>X</v>
          </cell>
          <cell r="M10" t="str">
            <v>C</v>
          </cell>
          <cell r="N10" t="str">
            <v>P</v>
          </cell>
          <cell r="P10">
            <v>515106</v>
          </cell>
          <cell r="Q10">
            <v>0</v>
          </cell>
          <cell r="T10">
            <v>36717</v>
          </cell>
          <cell r="W10">
            <v>3.1527777777777777</v>
          </cell>
          <cell r="X10" t="str">
            <v>6Asistencial</v>
          </cell>
          <cell r="Y10">
            <v>6224540.9039999992</v>
          </cell>
          <cell r="AA10" t="str">
            <v>prov</v>
          </cell>
          <cell r="AB10" t="str">
            <v>sale</v>
          </cell>
          <cell r="AC10">
            <v>13715379</v>
          </cell>
        </row>
        <row r="11">
          <cell r="C11" t="str">
            <v>FUQUEN DOMINGUEZ GLEN YURIS</v>
          </cell>
          <cell r="D11" t="str">
            <v>5120-09</v>
          </cell>
          <cell r="E11">
            <v>0</v>
          </cell>
          <cell r="F11" t="str">
            <v>Auxiliar Administrativo</v>
          </cell>
          <cell r="G11" t="str">
            <v>24ORIENTE</v>
          </cell>
          <cell r="H11" t="str">
            <v>REPRESENTACION OFICINA YOPAL</v>
          </cell>
          <cell r="K11" t="str">
            <v>X</v>
          </cell>
          <cell r="M11" t="str">
            <v>C</v>
          </cell>
          <cell r="N11" t="str">
            <v>P</v>
          </cell>
          <cell r="P11">
            <v>468655</v>
          </cell>
          <cell r="Q11">
            <v>0</v>
          </cell>
          <cell r="T11">
            <v>37393</v>
          </cell>
          <cell r="W11">
            <v>1.3</v>
          </cell>
          <cell r="X11" t="str">
            <v>6Asistencial</v>
          </cell>
          <cell r="Y11">
            <v>5663227.0200000005</v>
          </cell>
          <cell r="AA11" t="str">
            <v>prov</v>
          </cell>
          <cell r="AB11" t="str">
            <v>sale</v>
          </cell>
          <cell r="AC11">
            <v>17343684</v>
          </cell>
        </row>
        <row r="12">
          <cell r="C12" t="str">
            <v>GOMEZ CARDONA JOSE</v>
          </cell>
          <cell r="D12" t="str">
            <v>5040-20</v>
          </cell>
          <cell r="E12">
            <v>0</v>
          </cell>
          <cell r="F12" t="str">
            <v>Secretario Ejecutivo</v>
          </cell>
          <cell r="G12" t="str">
            <v>19SDF</v>
          </cell>
          <cell r="H12" t="str">
            <v>GRUPO TESORERIA</v>
          </cell>
          <cell r="K12" t="str">
            <v>X</v>
          </cell>
          <cell r="M12" t="str">
            <v>C</v>
          </cell>
          <cell r="N12" t="str">
            <v>P</v>
          </cell>
          <cell r="P12">
            <v>764298</v>
          </cell>
          <cell r="Q12">
            <v>0</v>
          </cell>
          <cell r="T12">
            <v>37316</v>
          </cell>
          <cell r="W12">
            <v>1.5111111111111111</v>
          </cell>
          <cell r="X12" t="str">
            <v>6Asistencial</v>
          </cell>
          <cell r="Y12">
            <v>7291402.9199999999</v>
          </cell>
          <cell r="AA12" t="str">
            <v>prov</v>
          </cell>
          <cell r="AB12" t="str">
            <v>sale</v>
          </cell>
          <cell r="AC12">
            <v>4488888</v>
          </cell>
        </row>
        <row r="13">
          <cell r="C13" t="str">
            <v>GOMEZ SALAZAR MARIA DEL PILAR</v>
          </cell>
          <cell r="D13" t="str">
            <v>5120-09</v>
          </cell>
          <cell r="E13">
            <v>0</v>
          </cell>
          <cell r="F13" t="str">
            <v>Auxiliar Administrativo</v>
          </cell>
          <cell r="G13" t="str">
            <v>25SUROCCIDENTE</v>
          </cell>
          <cell r="H13" t="str">
            <v>GRUPO ADMINISTRATIVO Y FINANCIERO</v>
          </cell>
          <cell r="L13" t="str">
            <v>MCF</v>
          </cell>
          <cell r="M13" t="str">
            <v>C</v>
          </cell>
          <cell r="N13" t="str">
            <v>P</v>
          </cell>
          <cell r="P13">
            <v>468655</v>
          </cell>
          <cell r="Q13">
            <v>0</v>
          </cell>
          <cell r="S13">
            <v>29835</v>
          </cell>
          <cell r="T13">
            <v>37274</v>
          </cell>
          <cell r="U13">
            <v>21.997222222222224</v>
          </cell>
          <cell r="W13">
            <v>1.6305555555555555</v>
          </cell>
          <cell r="X13" t="str">
            <v>6Asistencial</v>
          </cell>
          <cell r="Y13">
            <v>5663227.0200000005</v>
          </cell>
          <cell r="AA13" t="str">
            <v>prov</v>
          </cell>
          <cell r="AB13" t="str">
            <v>5120-09</v>
          </cell>
          <cell r="AC13">
            <v>28551112</v>
          </cell>
        </row>
        <row r="14">
          <cell r="C14" t="str">
            <v>GUZMAN GUERRA MARGELYS</v>
          </cell>
          <cell r="D14" t="str">
            <v>5120-09</v>
          </cell>
          <cell r="E14">
            <v>0</v>
          </cell>
          <cell r="F14" t="str">
            <v>Auxiliar Administrativo</v>
          </cell>
          <cell r="G14" t="str">
            <v>23NORTE</v>
          </cell>
          <cell r="H14" t="str">
            <v>DIRECCIÓN SECCIONAL CÓRDOBA</v>
          </cell>
          <cell r="K14" t="str">
            <v>X</v>
          </cell>
          <cell r="M14" t="str">
            <v>C</v>
          </cell>
          <cell r="N14" t="str">
            <v>P</v>
          </cell>
          <cell r="P14">
            <v>468655</v>
          </cell>
          <cell r="Q14">
            <v>0</v>
          </cell>
          <cell r="T14">
            <v>37392</v>
          </cell>
          <cell r="W14">
            <v>1.3027777777777778</v>
          </cell>
          <cell r="X14" t="str">
            <v>6Asistencial</v>
          </cell>
          <cell r="Y14">
            <v>5663227.0200000005</v>
          </cell>
          <cell r="AA14" t="str">
            <v>prov</v>
          </cell>
          <cell r="AB14" t="str">
            <v>sale</v>
          </cell>
          <cell r="AC14">
            <v>50913635</v>
          </cell>
        </row>
        <row r="15">
          <cell r="C15" t="str">
            <v>HOYOS BALLESTEROS JUAN CARLOS</v>
          </cell>
          <cell r="D15" t="str">
            <v>5120-10</v>
          </cell>
          <cell r="E15">
            <v>0</v>
          </cell>
          <cell r="F15" t="str">
            <v>Auxiliar Administrativo</v>
          </cell>
          <cell r="G15" t="str">
            <v>20SEG</v>
          </cell>
          <cell r="H15" t="str">
            <v>GRUPO ADMINISTRATIVO</v>
          </cell>
          <cell r="K15" t="str">
            <v>X</v>
          </cell>
          <cell r="M15" t="str">
            <v>C</v>
          </cell>
          <cell r="N15" t="str">
            <v>P</v>
          </cell>
          <cell r="P15">
            <v>515106</v>
          </cell>
          <cell r="Q15">
            <v>0</v>
          </cell>
          <cell r="T15">
            <v>36731</v>
          </cell>
          <cell r="W15">
            <v>3.1138888888888889</v>
          </cell>
          <cell r="X15" t="str">
            <v>6Asistencial</v>
          </cell>
          <cell r="Y15">
            <v>6224540.9039999992</v>
          </cell>
          <cell r="AA15" t="str">
            <v>prov</v>
          </cell>
          <cell r="AB15" t="str">
            <v>sale</v>
          </cell>
          <cell r="AC15">
            <v>4427997</v>
          </cell>
        </row>
        <row r="16">
          <cell r="C16" t="str">
            <v>LACERA ZAPATA CESAR AUGUSTO</v>
          </cell>
          <cell r="D16" t="str">
            <v>5120-10</v>
          </cell>
          <cell r="E16">
            <v>0</v>
          </cell>
          <cell r="F16" t="str">
            <v>Auxiliar Administrativo</v>
          </cell>
          <cell r="G16" t="str">
            <v>23NORTE</v>
          </cell>
          <cell r="H16" t="str">
            <v>GRUPO OPERATIVO</v>
          </cell>
          <cell r="K16" t="str">
            <v>X</v>
          </cell>
          <cell r="M16" t="str">
            <v>C</v>
          </cell>
          <cell r="N16" t="str">
            <v>P</v>
          </cell>
          <cell r="P16">
            <v>515106</v>
          </cell>
          <cell r="Q16">
            <v>0</v>
          </cell>
          <cell r="T16">
            <v>37400</v>
          </cell>
          <cell r="W16">
            <v>1.2805555555555554</v>
          </cell>
          <cell r="X16" t="str">
            <v>6Asistencial</v>
          </cell>
          <cell r="Y16">
            <v>6224540.9039999992</v>
          </cell>
          <cell r="AA16" t="str">
            <v>prov</v>
          </cell>
          <cell r="AB16" t="str">
            <v>sale</v>
          </cell>
          <cell r="AC16">
            <v>85448770</v>
          </cell>
        </row>
        <row r="17">
          <cell r="C17" t="str">
            <v>LILOY MURILLO LESVIA LEONOR</v>
          </cell>
          <cell r="D17" t="str">
            <v>5120-12</v>
          </cell>
          <cell r="E17">
            <v>0</v>
          </cell>
          <cell r="F17" t="str">
            <v>Auxiliar Administrativo</v>
          </cell>
          <cell r="G17" t="str">
            <v>22NOROCCIDENTE</v>
          </cell>
          <cell r="H17" t="str">
            <v>GRUPO OPERATIVO</v>
          </cell>
          <cell r="L17" t="str">
            <v>MCF</v>
          </cell>
          <cell r="M17" t="str">
            <v>C</v>
          </cell>
          <cell r="N17" t="str">
            <v>P</v>
          </cell>
          <cell r="P17">
            <v>596996</v>
          </cell>
          <cell r="Q17">
            <v>0</v>
          </cell>
          <cell r="S17">
            <v>25285</v>
          </cell>
          <cell r="T17">
            <v>37414</v>
          </cell>
          <cell r="U17">
            <v>34.450000000000003</v>
          </cell>
          <cell r="W17">
            <v>1.2444444444444445</v>
          </cell>
          <cell r="X17" t="str">
            <v>6Asistencial</v>
          </cell>
          <cell r="Y17">
            <v>7214099.6639999989</v>
          </cell>
          <cell r="AA17" t="str">
            <v>prov</v>
          </cell>
          <cell r="AB17" t="str">
            <v>5120-12</v>
          </cell>
          <cell r="AC17">
            <v>54253257</v>
          </cell>
        </row>
        <row r="18">
          <cell r="C18" t="str">
            <v>GUERRERO CRESPO ANDERSON</v>
          </cell>
          <cell r="D18" t="str">
            <v>5120-09</v>
          </cell>
          <cell r="E18">
            <v>0</v>
          </cell>
          <cell r="F18" t="str">
            <v>Auxiliar Administrativo</v>
          </cell>
          <cell r="G18" t="str">
            <v>23NORTE</v>
          </cell>
          <cell r="H18" t="str">
            <v>DIVISIÓN ADMINISTRATIVA Y FINANCIERA</v>
          </cell>
          <cell r="K18" t="str">
            <v>X</v>
          </cell>
          <cell r="M18" t="str">
            <v>C</v>
          </cell>
          <cell r="N18" t="str">
            <v>P</v>
          </cell>
          <cell r="P18">
            <v>468655</v>
          </cell>
          <cell r="Q18">
            <v>0</v>
          </cell>
          <cell r="R18">
            <v>1</v>
          </cell>
          <cell r="S18">
            <v>26800</v>
          </cell>
          <cell r="T18">
            <v>37155</v>
          </cell>
          <cell r="U18">
            <v>34.450000000000003</v>
          </cell>
          <cell r="W18">
            <v>2.2999999999999998</v>
          </cell>
          <cell r="X18" t="str">
            <v>6Asistencial</v>
          </cell>
          <cell r="Y18">
            <v>5663227.0200000005</v>
          </cell>
          <cell r="Z18" t="str">
            <v>NORTE</v>
          </cell>
          <cell r="AA18" t="str">
            <v>prov</v>
          </cell>
          <cell r="AB18" t="str">
            <v>sale</v>
          </cell>
          <cell r="AC18">
            <v>72196959</v>
          </cell>
        </row>
        <row r="19">
          <cell r="C19" t="str">
            <v>LUQUEZ FONSECA ETELVINA</v>
          </cell>
          <cell r="D19" t="str">
            <v>5120-12</v>
          </cell>
          <cell r="E19">
            <v>0</v>
          </cell>
          <cell r="F19" t="str">
            <v>Auxiliar Administrativo</v>
          </cell>
          <cell r="G19" t="str">
            <v>24ORIENTE</v>
          </cell>
          <cell r="H19" t="str">
            <v>DIRECCIÓN REGIONAL CESAR</v>
          </cell>
          <cell r="K19" t="str">
            <v>X</v>
          </cell>
          <cell r="M19" t="str">
            <v>C</v>
          </cell>
          <cell r="N19" t="str">
            <v>P</v>
          </cell>
          <cell r="P19">
            <v>596996</v>
          </cell>
          <cell r="Q19">
            <v>0</v>
          </cell>
          <cell r="T19">
            <v>37407</v>
          </cell>
          <cell r="W19">
            <v>1.2638888888888888</v>
          </cell>
          <cell r="X19" t="str">
            <v>6Asistencial</v>
          </cell>
          <cell r="Y19">
            <v>7214099.6639999989</v>
          </cell>
          <cell r="AA19" t="str">
            <v>prov</v>
          </cell>
          <cell r="AB19" t="str">
            <v>sale</v>
          </cell>
          <cell r="AC19">
            <v>49781342</v>
          </cell>
        </row>
        <row r="20">
          <cell r="C20" t="str">
            <v>MONTES COLON LUIS MIGUEL</v>
          </cell>
          <cell r="D20" t="str">
            <v>5120-10</v>
          </cell>
          <cell r="E20">
            <v>0</v>
          </cell>
          <cell r="F20" t="str">
            <v>Auxiliar Administrativo</v>
          </cell>
          <cell r="G20" t="str">
            <v>23NORTE</v>
          </cell>
          <cell r="H20" t="str">
            <v>GRUPO OPERATIVO</v>
          </cell>
          <cell r="K20" t="str">
            <v>X</v>
          </cell>
          <cell r="M20" t="str">
            <v>C</v>
          </cell>
          <cell r="N20" t="str">
            <v>P</v>
          </cell>
          <cell r="P20">
            <v>515106</v>
          </cell>
          <cell r="Q20">
            <v>0</v>
          </cell>
          <cell r="T20">
            <v>37406</v>
          </cell>
          <cell r="W20">
            <v>1.2638888888888888</v>
          </cell>
          <cell r="X20" t="str">
            <v>6Asistencial</v>
          </cell>
          <cell r="Y20">
            <v>6224540.9039999992</v>
          </cell>
          <cell r="AA20" t="str">
            <v>prov</v>
          </cell>
          <cell r="AB20" t="str">
            <v>sale</v>
          </cell>
          <cell r="AC20">
            <v>9041463</v>
          </cell>
        </row>
        <row r="21">
          <cell r="C21" t="str">
            <v>MOSQUERA MARTINEZ NHORA PERSIDES</v>
          </cell>
          <cell r="D21" t="str">
            <v>5120-09</v>
          </cell>
          <cell r="E21">
            <v>0</v>
          </cell>
          <cell r="F21" t="str">
            <v>Auxiliar Administrativo</v>
          </cell>
          <cell r="G21" t="str">
            <v>21CENTRO</v>
          </cell>
          <cell r="H21" t="str">
            <v>GRUPO CARTERA</v>
          </cell>
          <cell r="K21" t="str">
            <v>X</v>
          </cell>
          <cell r="M21" t="str">
            <v>C</v>
          </cell>
          <cell r="N21" t="str">
            <v>P</v>
          </cell>
          <cell r="P21">
            <v>468655</v>
          </cell>
          <cell r="Q21">
            <v>0</v>
          </cell>
          <cell r="T21">
            <v>37189</v>
          </cell>
          <cell r="W21">
            <v>1.8611111111111112</v>
          </cell>
          <cell r="X21" t="str">
            <v>6Asistencial</v>
          </cell>
          <cell r="Y21">
            <v>5663227.0200000005</v>
          </cell>
          <cell r="AA21" t="str">
            <v>prov</v>
          </cell>
          <cell r="AB21" t="str">
            <v>sale</v>
          </cell>
          <cell r="AC21">
            <v>26328409</v>
          </cell>
        </row>
        <row r="22">
          <cell r="C22" t="str">
            <v>NIÑO  ROCHA LEONARDO</v>
          </cell>
          <cell r="D22" t="str">
            <v>5120-12</v>
          </cell>
          <cell r="E22">
            <v>0</v>
          </cell>
          <cell r="F22" t="str">
            <v>Auxiliar Administrativo</v>
          </cell>
          <cell r="G22" t="str">
            <v>19SDF</v>
          </cell>
          <cell r="H22" t="str">
            <v>GRUPO CONTABILIDAD</v>
          </cell>
          <cell r="K22" t="str">
            <v>X</v>
          </cell>
          <cell r="M22" t="str">
            <v>C</v>
          </cell>
          <cell r="N22" t="str">
            <v>P</v>
          </cell>
          <cell r="P22">
            <v>596996</v>
          </cell>
          <cell r="Q22">
            <v>0</v>
          </cell>
          <cell r="T22">
            <v>37400</v>
          </cell>
          <cell r="W22">
            <v>1.2805555555555554</v>
          </cell>
          <cell r="X22" t="str">
            <v>6Asistencial</v>
          </cell>
          <cell r="Y22">
            <v>7214099.6639999989</v>
          </cell>
          <cell r="AA22" t="str">
            <v>prov</v>
          </cell>
          <cell r="AB22" t="str">
            <v>sale</v>
          </cell>
          <cell r="AC22">
            <v>80537848</v>
          </cell>
        </row>
        <row r="23">
          <cell r="C23" t="str">
            <v>OSPINA MARTINEZ ELIZABETH</v>
          </cell>
          <cell r="D23" t="str">
            <v>5120-09</v>
          </cell>
          <cell r="E23">
            <v>0</v>
          </cell>
          <cell r="F23" t="str">
            <v>Auxiliar Administrativo</v>
          </cell>
          <cell r="G23" t="str">
            <v>21CENTRO</v>
          </cell>
          <cell r="H23" t="str">
            <v>GRUPO CARTERA</v>
          </cell>
          <cell r="K23" t="str">
            <v>X</v>
          </cell>
          <cell r="M23" t="str">
            <v>C</v>
          </cell>
          <cell r="N23" t="str">
            <v>P</v>
          </cell>
          <cell r="P23">
            <v>468655</v>
          </cell>
          <cell r="Q23">
            <v>0</v>
          </cell>
          <cell r="T23">
            <v>37214</v>
          </cell>
          <cell r="W23">
            <v>1.7944444444444445</v>
          </cell>
          <cell r="X23" t="str">
            <v>6Asistencial</v>
          </cell>
          <cell r="Y23">
            <v>5663227.0200000005</v>
          </cell>
          <cell r="AA23" t="str">
            <v>prov</v>
          </cell>
          <cell r="AB23" t="str">
            <v>sale</v>
          </cell>
          <cell r="AC23">
            <v>52886395</v>
          </cell>
        </row>
        <row r="24">
          <cell r="C24" t="str">
            <v>PUENTES VARGAS LINA MARCELA</v>
          </cell>
          <cell r="D24" t="str">
            <v>5120-09</v>
          </cell>
          <cell r="E24">
            <v>0</v>
          </cell>
          <cell r="F24" t="str">
            <v>Auxiliar Administrativo</v>
          </cell>
          <cell r="G24" t="str">
            <v>25SUROCCIDENTE</v>
          </cell>
          <cell r="H24" t="str">
            <v>GRUPO OPERATIVO</v>
          </cell>
          <cell r="K24" t="str">
            <v>X</v>
          </cell>
          <cell r="M24" t="str">
            <v>C</v>
          </cell>
          <cell r="N24" t="str">
            <v>P</v>
          </cell>
          <cell r="P24">
            <v>468655</v>
          </cell>
          <cell r="Q24">
            <v>0</v>
          </cell>
          <cell r="T24">
            <v>37151</v>
          </cell>
          <cell r="W24">
            <v>1.9666666666666666</v>
          </cell>
          <cell r="X24" t="str">
            <v>6Asistencial</v>
          </cell>
          <cell r="Y24">
            <v>5663227.0200000005</v>
          </cell>
          <cell r="AA24" t="str">
            <v>prov</v>
          </cell>
          <cell r="AB24" t="str">
            <v>sale</v>
          </cell>
          <cell r="AC24">
            <v>26560109</v>
          </cell>
        </row>
        <row r="25">
          <cell r="C25" t="str">
            <v>RAMIREZ ARISTIZABAL RUBEN DARIO</v>
          </cell>
          <cell r="D25" t="str">
            <v>5120-09</v>
          </cell>
          <cell r="E25">
            <v>0</v>
          </cell>
          <cell r="F25" t="str">
            <v>Auxiliar Administrativo</v>
          </cell>
          <cell r="G25" t="str">
            <v>19SDF</v>
          </cell>
          <cell r="H25" t="str">
            <v>GRUPO CONTABILIDAD</v>
          </cell>
          <cell r="K25" t="str">
            <v>X</v>
          </cell>
          <cell r="M25" t="str">
            <v>C</v>
          </cell>
          <cell r="N25" t="str">
            <v>P</v>
          </cell>
          <cell r="P25">
            <v>468655</v>
          </cell>
          <cell r="Q25">
            <v>0</v>
          </cell>
          <cell r="T25">
            <v>37258</v>
          </cell>
          <cell r="W25">
            <v>1.675</v>
          </cell>
          <cell r="X25" t="str">
            <v>6Asistencial</v>
          </cell>
          <cell r="Y25">
            <v>5663227.0200000005</v>
          </cell>
          <cell r="AA25" t="str">
            <v>prov</v>
          </cell>
          <cell r="AB25" t="str">
            <v>sale</v>
          </cell>
          <cell r="AC25">
            <v>9855760</v>
          </cell>
        </row>
        <row r="26">
          <cell r="C26" t="str">
            <v>VALLEJO MEJIA DAIRO</v>
          </cell>
          <cell r="D26" t="str">
            <v>5120-10</v>
          </cell>
          <cell r="E26">
            <v>0</v>
          </cell>
          <cell r="F26" t="str">
            <v>Auxiliar Administrativo</v>
          </cell>
          <cell r="G26" t="str">
            <v>20SEG</v>
          </cell>
          <cell r="H26" t="str">
            <v>GRUPO DE CORRESPONDENCÍA</v>
          </cell>
          <cell r="L26">
            <v>2004</v>
          </cell>
          <cell r="M26" t="str">
            <v>C</v>
          </cell>
          <cell r="N26" t="str">
            <v>P</v>
          </cell>
          <cell r="P26">
            <v>515106</v>
          </cell>
          <cell r="Q26">
            <v>0</v>
          </cell>
          <cell r="S26">
            <v>17957</v>
          </cell>
          <cell r="T26">
            <v>37398</v>
          </cell>
          <cell r="U26">
            <v>54.513888888888886</v>
          </cell>
          <cell r="W26">
            <v>1.2861111111111112</v>
          </cell>
          <cell r="X26" t="str">
            <v>6Asistencial</v>
          </cell>
          <cell r="Y26">
            <v>6224540.9039999992</v>
          </cell>
          <cell r="AA26" t="str">
            <v>prov</v>
          </cell>
          <cell r="AB26" t="str">
            <v>5120-10</v>
          </cell>
          <cell r="AC26">
            <v>19081557</v>
          </cell>
        </row>
        <row r="27">
          <cell r="C27" t="str">
            <v>VELEZ CASTRILLON DIEGO ARTURO</v>
          </cell>
          <cell r="D27" t="str">
            <v>5120-10</v>
          </cell>
          <cell r="E27">
            <v>0</v>
          </cell>
          <cell r="F27" t="str">
            <v>Auxiliar Administrativo</v>
          </cell>
          <cell r="G27" t="str">
            <v>22NOROCCIDENTE</v>
          </cell>
          <cell r="H27" t="str">
            <v>GRUPO DE CRÉDITO</v>
          </cell>
          <cell r="K27" t="str">
            <v>X</v>
          </cell>
          <cell r="M27" t="str">
            <v>C</v>
          </cell>
          <cell r="N27" t="str">
            <v>P</v>
          </cell>
          <cell r="P27">
            <v>515106</v>
          </cell>
          <cell r="Q27">
            <v>0</v>
          </cell>
          <cell r="T27">
            <v>36552</v>
          </cell>
          <cell r="W27">
            <v>3.6055555555555556</v>
          </cell>
          <cell r="X27" t="str">
            <v>6Asistencial</v>
          </cell>
          <cell r="Y27">
            <v>6224540.9039999992</v>
          </cell>
          <cell r="AA27" t="str">
            <v>prov</v>
          </cell>
          <cell r="AB27" t="str">
            <v>sale</v>
          </cell>
          <cell r="AC27">
            <v>70557233</v>
          </cell>
        </row>
        <row r="28">
          <cell r="C28" t="str">
            <v>MASMELA ORTIZ EDUARDO</v>
          </cell>
          <cell r="D28" t="str">
            <v>4065-11</v>
          </cell>
          <cell r="E28">
            <v>0</v>
          </cell>
          <cell r="F28" t="str">
            <v>Técnico Administrativo</v>
          </cell>
          <cell r="G28" t="str">
            <v>19SDF</v>
          </cell>
          <cell r="H28" t="str">
            <v>GRUPO CONTABILIDAD</v>
          </cell>
          <cell r="L28">
            <v>2004</v>
          </cell>
          <cell r="M28" t="str">
            <v>C</v>
          </cell>
          <cell r="N28" t="str">
            <v>P</v>
          </cell>
          <cell r="P28">
            <v>761453</v>
          </cell>
          <cell r="Q28">
            <v>0</v>
          </cell>
          <cell r="S28">
            <v>17646</v>
          </cell>
          <cell r="T28">
            <v>37195</v>
          </cell>
          <cell r="U28">
            <v>55.366666666666667</v>
          </cell>
          <cell r="W28">
            <v>1.8472222222222223</v>
          </cell>
          <cell r="X28" t="str">
            <v>5Tecnico</v>
          </cell>
          <cell r="Y28">
            <v>7264261.6200000001</v>
          </cell>
          <cell r="AA28" t="str">
            <v>prov</v>
          </cell>
          <cell r="AB28" t="str">
            <v>4065-11</v>
          </cell>
          <cell r="AC28">
            <v>19064502</v>
          </cell>
        </row>
        <row r="29">
          <cell r="C29" t="str">
            <v>ABRIL GONZALEZ EDNA CRISTINA</v>
          </cell>
          <cell r="D29" t="str">
            <v>2035-16</v>
          </cell>
          <cell r="E29">
            <v>34713218.367083333</v>
          </cell>
          <cell r="F29" t="str">
            <v>Director o Gerente Regional</v>
          </cell>
          <cell r="G29" t="str">
            <v>24ORIENTE</v>
          </cell>
          <cell r="H29" t="str">
            <v>DIRECCION REGIONAL BOYACA</v>
          </cell>
          <cell r="K29" t="str">
            <v>X</v>
          </cell>
          <cell r="M29" t="str">
            <v>LNR</v>
          </cell>
          <cell r="O29" t="str">
            <v>ES</v>
          </cell>
          <cell r="P29">
            <v>1709781</v>
          </cell>
          <cell r="Q29">
            <v>0</v>
          </cell>
          <cell r="R29" t="str">
            <v>2</v>
          </cell>
          <cell r="S29">
            <v>24294</v>
          </cell>
          <cell r="T29">
            <v>37270</v>
          </cell>
          <cell r="U29">
            <v>37.163888888888891</v>
          </cell>
          <cell r="V29">
            <v>9.3333333333333339</v>
          </cell>
          <cell r="W29">
            <v>1.6416666666666666</v>
          </cell>
          <cell r="X29" t="str">
            <v>3Ejecutivo</v>
          </cell>
          <cell r="Y29">
            <v>13049048.592</v>
          </cell>
          <cell r="Z29" t="str">
            <v>ORIENTE</v>
          </cell>
          <cell r="AA29" t="str">
            <v>SUP</v>
          </cell>
          <cell r="AB29" t="str">
            <v>sale</v>
          </cell>
          <cell r="AC29">
            <v>40024742</v>
          </cell>
        </row>
        <row r="30">
          <cell r="C30" t="str">
            <v>ACERO BERNAL PLINIO ALFONSO</v>
          </cell>
          <cell r="D30" t="str">
            <v>3020-07</v>
          </cell>
          <cell r="E30">
            <v>24196113.307083335</v>
          </cell>
          <cell r="F30" t="str">
            <v>Profesional Universitario</v>
          </cell>
          <cell r="G30" t="str">
            <v>24ORIENTE</v>
          </cell>
          <cell r="H30" t="str">
            <v>GRUPO SERVICIOS</v>
          </cell>
          <cell r="M30" t="str">
            <v>C</v>
          </cell>
          <cell r="O30" t="str">
            <v>UN</v>
          </cell>
          <cell r="P30">
            <v>985672</v>
          </cell>
          <cell r="Q30">
            <v>80108</v>
          </cell>
          <cell r="R30" t="str">
            <v>1</v>
          </cell>
          <cell r="S30">
            <v>18659</v>
          </cell>
          <cell r="T30">
            <v>28471</v>
          </cell>
          <cell r="U30">
            <v>52.597222222222221</v>
          </cell>
          <cell r="V30">
            <v>12.166666666666666</v>
          </cell>
          <cell r="W30">
            <v>25.730555555555554</v>
          </cell>
          <cell r="X30" t="str">
            <v>4Profesional</v>
          </cell>
          <cell r="Y30">
            <v>45944059.785839118</v>
          </cell>
          <cell r="Z30" t="str">
            <v>ORIENTE</v>
          </cell>
          <cell r="AA30" t="str">
            <v>Mant</v>
          </cell>
          <cell r="AB30" t="str">
            <v>3020-07</v>
          </cell>
          <cell r="AC30">
            <v>6751639</v>
          </cell>
        </row>
        <row r="31">
          <cell r="C31" t="str">
            <v>ACERO COLMENARES JOSE LUIS</v>
          </cell>
          <cell r="D31" t="str">
            <v>0040-14</v>
          </cell>
          <cell r="E31">
            <v>69247481.006250009</v>
          </cell>
          <cell r="F31" t="str">
            <v>Subgerente, Vicepresidente o Subdirector General o Nacional de Entidad Descentralizada o de Unidad Administrativa Especial</v>
          </cell>
          <cell r="G31" t="str">
            <v>19SDF</v>
          </cell>
          <cell r="H31" t="str">
            <v>SUBDIRECCION FINANCIERA</v>
          </cell>
          <cell r="K31" t="str">
            <v>X</v>
          </cell>
          <cell r="M31" t="str">
            <v>LNR</v>
          </cell>
          <cell r="O31" t="str">
            <v>MG</v>
          </cell>
          <cell r="P31">
            <v>2632711</v>
          </cell>
          <cell r="Q31">
            <v>0</v>
          </cell>
          <cell r="R31" t="str">
            <v>1</v>
          </cell>
          <cell r="S31">
            <v>20443</v>
          </cell>
          <cell r="T31">
            <v>37544</v>
          </cell>
          <cell r="U31">
            <v>47.708333333333336</v>
          </cell>
          <cell r="V31">
            <v>0</v>
          </cell>
          <cell r="W31">
            <v>0.88888888888888884</v>
          </cell>
          <cell r="X31" t="str">
            <v>1Directivo</v>
          </cell>
          <cell r="Y31">
            <v>18418446.155999999</v>
          </cell>
          <cell r="AA31" t="str">
            <v>SUP</v>
          </cell>
          <cell r="AB31" t="str">
            <v>sale</v>
          </cell>
          <cell r="AC31">
            <v>13259705</v>
          </cell>
        </row>
        <row r="32">
          <cell r="C32" t="str">
            <v>AGUILAR GAVIRIA OLGA LUCIA</v>
          </cell>
          <cell r="D32" t="str">
            <v>5120-10</v>
          </cell>
          <cell r="E32">
            <v>11597824.078333335</v>
          </cell>
          <cell r="F32" t="str">
            <v>Auxiliar Administrativo</v>
          </cell>
          <cell r="G32" t="str">
            <v>23NORTE</v>
          </cell>
          <cell r="H32" t="str">
            <v>GRUPO ADMINISTRATIVO Y FINANCIERO</v>
          </cell>
          <cell r="K32" t="str">
            <v>X</v>
          </cell>
          <cell r="M32" t="str">
            <v>C</v>
          </cell>
          <cell r="O32" t="str">
            <v>UN</v>
          </cell>
          <cell r="P32">
            <v>515106</v>
          </cell>
          <cell r="Q32">
            <v>0</v>
          </cell>
          <cell r="R32" t="str">
            <v>2</v>
          </cell>
          <cell r="S32">
            <v>23413</v>
          </cell>
          <cell r="T32">
            <v>32599</v>
          </cell>
          <cell r="U32">
            <v>39.580555555555556</v>
          </cell>
          <cell r="V32">
            <v>0</v>
          </cell>
          <cell r="W32">
            <v>14.427777777777777</v>
          </cell>
          <cell r="X32" t="str">
            <v>6Asistencial</v>
          </cell>
          <cell r="Y32">
            <v>14341085.352513889</v>
          </cell>
          <cell r="Z32" t="str">
            <v>NORTE</v>
          </cell>
          <cell r="AA32" t="str">
            <v>SUP</v>
          </cell>
          <cell r="AB32" t="str">
            <v>sale</v>
          </cell>
          <cell r="AC32">
            <v>45460594</v>
          </cell>
        </row>
        <row r="33">
          <cell r="C33" t="str">
            <v>AJIACO MOLINA DOMINGO ANTONIO</v>
          </cell>
          <cell r="D33" t="str">
            <v>3020-12</v>
          </cell>
          <cell r="E33">
            <v>25294052.003333326</v>
          </cell>
          <cell r="F33" t="str">
            <v>Profesional Universitario</v>
          </cell>
          <cell r="G33" t="str">
            <v>19SDF</v>
          </cell>
          <cell r="H33" t="str">
            <v>GRUPO GESTION FINANCIERA Y CARTERA</v>
          </cell>
          <cell r="M33" t="str">
            <v>C</v>
          </cell>
          <cell r="O33" t="str">
            <v>ES</v>
          </cell>
          <cell r="P33">
            <v>1245845</v>
          </cell>
          <cell r="Q33">
            <v>0</v>
          </cell>
          <cell r="R33" t="str">
            <v>1</v>
          </cell>
          <cell r="S33">
            <v>20745</v>
          </cell>
          <cell r="T33">
            <v>34204</v>
          </cell>
          <cell r="U33">
            <v>46.883333333333333</v>
          </cell>
          <cell r="V33">
            <v>15.333333333333334</v>
          </cell>
          <cell r="W33">
            <v>10.033333333333333</v>
          </cell>
          <cell r="X33" t="str">
            <v>4Profesional</v>
          </cell>
          <cell r="Y33">
            <v>21552884.559555557</v>
          </cell>
          <cell r="AA33" t="str">
            <v>Mant</v>
          </cell>
          <cell r="AB33" t="str">
            <v>3020-12</v>
          </cell>
          <cell r="AC33">
            <v>19324569</v>
          </cell>
        </row>
        <row r="34">
          <cell r="C34" t="str">
            <v>zzVACANTE45</v>
          </cell>
          <cell r="D34" t="str">
            <v>5120-10</v>
          </cell>
          <cell r="E34">
            <v>11597824.078333335</v>
          </cell>
          <cell r="F34" t="str">
            <v>Auxiliar Administrativo</v>
          </cell>
          <cell r="G34" t="str">
            <v>20SEG</v>
          </cell>
          <cell r="H34" t="str">
            <v>DIVISION RECURSOS HUMANOS</v>
          </cell>
          <cell r="K34" t="str">
            <v>X</v>
          </cell>
          <cell r="M34" t="str">
            <v>C</v>
          </cell>
          <cell r="N34" t="str">
            <v>V</v>
          </cell>
          <cell r="P34">
            <v>515106</v>
          </cell>
          <cell r="Q34">
            <v>0</v>
          </cell>
          <cell r="X34" t="str">
            <v>6Asistencial</v>
          </cell>
          <cell r="Y34">
            <v>0</v>
          </cell>
          <cell r="AA34" t="str">
            <v>SUP</v>
          </cell>
          <cell r="AB34" t="str">
            <v>sale</v>
          </cell>
        </row>
        <row r="35">
          <cell r="C35" t="str">
            <v>ALARCON ROJAS ROSALBA</v>
          </cell>
          <cell r="D35" t="str">
            <v>4065-15</v>
          </cell>
          <cell r="E35">
            <v>18995922.495416671</v>
          </cell>
          <cell r="F35" t="str">
            <v>Técnico Administrativo</v>
          </cell>
          <cell r="G35" t="str">
            <v>19SDF</v>
          </cell>
          <cell r="H35" t="str">
            <v>GRUPO CONTABILIDAD</v>
          </cell>
          <cell r="L35">
            <v>2004</v>
          </cell>
          <cell r="M35" t="str">
            <v>C</v>
          </cell>
          <cell r="O35" t="str">
            <v>BACHILLER</v>
          </cell>
          <cell r="P35">
            <v>935634</v>
          </cell>
          <cell r="Q35">
            <v>0</v>
          </cell>
          <cell r="R35" t="str">
            <v>2</v>
          </cell>
          <cell r="S35">
            <v>17989</v>
          </cell>
          <cell r="T35">
            <v>30363</v>
          </cell>
          <cell r="U35">
            <v>54.427777777777777</v>
          </cell>
          <cell r="V35">
            <v>0</v>
          </cell>
          <cell r="W35">
            <v>20.552777777777777</v>
          </cell>
          <cell r="X35" t="str">
            <v>5Tecnico</v>
          </cell>
          <cell r="Y35">
            <v>32334854.73400579</v>
          </cell>
          <cell r="AA35" t="str">
            <v>Mant</v>
          </cell>
          <cell r="AB35" t="str">
            <v>4065-15</v>
          </cell>
          <cell r="AC35">
            <v>41434968</v>
          </cell>
        </row>
        <row r="36">
          <cell r="C36" t="str">
            <v>ALMANZA RAMIREZ AMPARO DE-JESUS</v>
          </cell>
          <cell r="D36" t="str">
            <v>5040-16</v>
          </cell>
          <cell r="E36">
            <v>14586952.714583334</v>
          </cell>
          <cell r="F36" t="str">
            <v>Secretario Ejecutivo</v>
          </cell>
          <cell r="G36" t="str">
            <v>23NORTE</v>
          </cell>
          <cell r="H36" t="str">
            <v>DIRECCION REGIONAL BOLIVAR</v>
          </cell>
          <cell r="L36" t="str">
            <v>MCF</v>
          </cell>
          <cell r="M36" t="str">
            <v>C</v>
          </cell>
          <cell r="N36" t="str">
            <v>P</v>
          </cell>
          <cell r="O36" t="str">
            <v>TL</v>
          </cell>
          <cell r="P36">
            <v>688731</v>
          </cell>
          <cell r="Q36">
            <v>0</v>
          </cell>
          <cell r="R36" t="str">
            <v>2</v>
          </cell>
          <cell r="S36">
            <v>23872</v>
          </cell>
          <cell r="T36">
            <v>35034</v>
          </cell>
          <cell r="U36">
            <v>38.319444444444443</v>
          </cell>
          <cell r="V36">
            <v>0</v>
          </cell>
          <cell r="W36">
            <v>7.7611111111111111</v>
          </cell>
          <cell r="X36" t="str">
            <v>6Asistencial</v>
          </cell>
          <cell r="Y36">
            <v>6570493.7400000002</v>
          </cell>
          <cell r="Z36" t="str">
            <v>NORTE</v>
          </cell>
          <cell r="AA36" t="str">
            <v>Mant</v>
          </cell>
          <cell r="AB36" t="str">
            <v>5040-16</v>
          </cell>
          <cell r="AC36">
            <v>45462466</v>
          </cell>
        </row>
        <row r="37">
          <cell r="C37" t="str">
            <v>ALVAREZ ECHEVERRI JHON JAIRO</v>
          </cell>
          <cell r="D37" t="str">
            <v>5120-10</v>
          </cell>
          <cell r="E37">
            <v>11597824.078333335</v>
          </cell>
          <cell r="F37" t="str">
            <v>Auxiliar Administrativo</v>
          </cell>
          <cell r="G37" t="str">
            <v>22NOROCCIDENTE</v>
          </cell>
          <cell r="H37" t="str">
            <v>GRUPO ADMINISTRATIVO Y FINANCIERO</v>
          </cell>
          <cell r="K37" t="str">
            <v>X</v>
          </cell>
          <cell r="M37" t="str">
            <v>C</v>
          </cell>
          <cell r="O37" t="str">
            <v>BACHILLER</v>
          </cell>
          <cell r="P37">
            <v>515106</v>
          </cell>
          <cell r="Q37">
            <v>0</v>
          </cell>
          <cell r="R37" t="str">
            <v>1</v>
          </cell>
          <cell r="S37">
            <v>22587</v>
          </cell>
          <cell r="T37">
            <v>31629</v>
          </cell>
          <cell r="U37">
            <v>41.841666666666669</v>
          </cell>
          <cell r="V37">
            <v>0</v>
          </cell>
          <cell r="W37">
            <v>17.083333333333332</v>
          </cell>
          <cell r="X37" t="str">
            <v>6Asistencial</v>
          </cell>
          <cell r="Y37">
            <v>16884332.016013887</v>
          </cell>
          <cell r="Z37" t="str">
            <v>NOROCCIDENTE</v>
          </cell>
          <cell r="AA37" t="str">
            <v>SUP</v>
          </cell>
          <cell r="AB37" t="str">
            <v>sale</v>
          </cell>
          <cell r="AC37">
            <v>10194517</v>
          </cell>
        </row>
        <row r="38">
          <cell r="C38" t="str">
            <v>ALVAREZ PARRA MARIA EUGENIA</v>
          </cell>
          <cell r="D38" t="str">
            <v>4065-09</v>
          </cell>
          <cell r="E38">
            <v>14586952.714583334</v>
          </cell>
          <cell r="F38" t="str">
            <v>Técnico Administrativo</v>
          </cell>
          <cell r="G38" t="str">
            <v>25SUROCCIDENTE</v>
          </cell>
          <cell r="H38" t="str">
            <v>GRUPO CREDITO</v>
          </cell>
          <cell r="K38" t="str">
            <v>X</v>
          </cell>
          <cell r="M38" t="str">
            <v>C</v>
          </cell>
          <cell r="O38" t="str">
            <v>BACHILLER</v>
          </cell>
          <cell r="P38">
            <v>688731</v>
          </cell>
          <cell r="Q38">
            <v>0</v>
          </cell>
          <cell r="R38" t="str">
            <v>2</v>
          </cell>
          <cell r="S38">
            <v>20483</v>
          </cell>
          <cell r="T38">
            <v>30590</v>
          </cell>
          <cell r="U38">
            <v>47.6</v>
          </cell>
          <cell r="V38">
            <v>0</v>
          </cell>
          <cell r="W38">
            <v>19.927777777777777</v>
          </cell>
          <cell r="X38" t="str">
            <v>5Tecnico</v>
          </cell>
          <cell r="Y38">
            <v>24295144.452938657</v>
          </cell>
          <cell r="Z38" t="str">
            <v>SUROCCIDENTE</v>
          </cell>
          <cell r="AA38" t="str">
            <v>SUP</v>
          </cell>
          <cell r="AB38" t="str">
            <v>sale</v>
          </cell>
          <cell r="AC38">
            <v>31833884</v>
          </cell>
        </row>
        <row r="39">
          <cell r="C39" t="str">
            <v>ALVIS ALVAREZ HERNAN</v>
          </cell>
          <cell r="D39" t="str">
            <v>5120-09</v>
          </cell>
          <cell r="E39">
            <v>10643889.421249999</v>
          </cell>
          <cell r="F39" t="str">
            <v>Auxiliar Administrativo</v>
          </cell>
          <cell r="G39" t="str">
            <v>25SUROCCIDENTE</v>
          </cell>
          <cell r="H39" t="str">
            <v>GRUPO ADMINISTRATIVO Y FINANCIERO</v>
          </cell>
          <cell r="K39" t="str">
            <v>X</v>
          </cell>
          <cell r="M39" t="str">
            <v>C</v>
          </cell>
          <cell r="O39" t="str">
            <v>BACHILLER</v>
          </cell>
          <cell r="P39">
            <v>468655</v>
          </cell>
          <cell r="Q39">
            <v>0</v>
          </cell>
          <cell r="R39" t="str">
            <v>1</v>
          </cell>
          <cell r="S39">
            <v>19341</v>
          </cell>
          <cell r="T39">
            <v>36061</v>
          </cell>
          <cell r="U39">
            <v>50.727777777777774</v>
          </cell>
          <cell r="V39">
            <v>0</v>
          </cell>
          <cell r="W39">
            <v>4.95</v>
          </cell>
          <cell r="X39" t="str">
            <v>6Asistencial</v>
          </cell>
          <cell r="Y39">
            <v>2923107.8254687497</v>
          </cell>
          <cell r="Z39" t="str">
            <v>SUROCCIDENTE</v>
          </cell>
          <cell r="AA39" t="str">
            <v>SUP</v>
          </cell>
          <cell r="AB39" t="str">
            <v>sale</v>
          </cell>
          <cell r="AC39">
            <v>14267192</v>
          </cell>
        </row>
        <row r="40">
          <cell r="C40" t="str">
            <v>AMEZQUITA RODRIGUEZ BLANCA FLOR</v>
          </cell>
          <cell r="D40" t="str">
            <v>4065-12</v>
          </cell>
          <cell r="E40">
            <v>16415181.84</v>
          </cell>
          <cell r="F40" t="str">
            <v>Técnico Administrativo</v>
          </cell>
          <cell r="G40" t="str">
            <v>20SEG</v>
          </cell>
          <cell r="H40" t="str">
            <v>SECRETARIA GENERAL</v>
          </cell>
          <cell r="M40" t="str">
            <v>C</v>
          </cell>
          <cell r="O40" t="str">
            <v>BACHILLER</v>
          </cell>
          <cell r="P40">
            <v>808521</v>
          </cell>
          <cell r="Q40">
            <v>0</v>
          </cell>
          <cell r="R40" t="str">
            <v>2</v>
          </cell>
          <cell r="S40">
            <v>22215</v>
          </cell>
          <cell r="T40">
            <v>30726</v>
          </cell>
          <cell r="U40">
            <v>42.858333333333334</v>
          </cell>
          <cell r="V40">
            <v>0</v>
          </cell>
          <cell r="W40">
            <v>19.558333333333334</v>
          </cell>
          <cell r="X40" t="str">
            <v>5Tecnico</v>
          </cell>
          <cell r="Y40">
            <v>26637745.05377778</v>
          </cell>
          <cell r="AA40" t="str">
            <v>Mant</v>
          </cell>
          <cell r="AB40" t="str">
            <v>4065-12</v>
          </cell>
          <cell r="AC40">
            <v>51613966</v>
          </cell>
        </row>
        <row r="41">
          <cell r="C41" t="str">
            <v>ANDRADE DE FALLA LUZ STELLA</v>
          </cell>
          <cell r="D41" t="str">
            <v>4065-09</v>
          </cell>
          <cell r="E41">
            <v>14586952.714583334</v>
          </cell>
          <cell r="F41" t="str">
            <v>Técnico Administrativo</v>
          </cell>
          <cell r="G41" t="str">
            <v>25SUROCCIDENTE</v>
          </cell>
          <cell r="H41" t="str">
            <v>GRUPO OPERATIVO</v>
          </cell>
          <cell r="L41" t="str">
            <v>MCF</v>
          </cell>
          <cell r="M41" t="str">
            <v>C</v>
          </cell>
          <cell r="O41" t="str">
            <v>BACHILLER</v>
          </cell>
          <cell r="P41">
            <v>688731</v>
          </cell>
          <cell r="Q41">
            <v>0</v>
          </cell>
          <cell r="R41" t="str">
            <v>2</v>
          </cell>
          <cell r="S41">
            <v>20377</v>
          </cell>
          <cell r="T41">
            <v>32524</v>
          </cell>
          <cell r="U41">
            <v>47.888888888888886</v>
          </cell>
          <cell r="V41">
            <v>2.9166666666666665</v>
          </cell>
          <cell r="W41">
            <v>14.636111111111111</v>
          </cell>
          <cell r="X41" t="str">
            <v>5Tecnico</v>
          </cell>
          <cell r="Y41">
            <v>17995323.082188655</v>
          </cell>
          <cell r="Z41" t="str">
            <v>SUROCCIDENTE</v>
          </cell>
          <cell r="AA41" t="str">
            <v>Mant</v>
          </cell>
          <cell r="AB41" t="str">
            <v>4065-09</v>
          </cell>
          <cell r="AC41">
            <v>36271224</v>
          </cell>
        </row>
        <row r="42">
          <cell r="C42" t="str">
            <v>ANDRADE RESLEN JESUS ELIAS</v>
          </cell>
          <cell r="D42" t="str">
            <v>3020-12</v>
          </cell>
          <cell r="E42">
            <v>25294052.003333326</v>
          </cell>
          <cell r="F42" t="str">
            <v>Profesional Universitario</v>
          </cell>
          <cell r="G42" t="str">
            <v>13OJU</v>
          </cell>
          <cell r="H42" t="str">
            <v>OFICINA JURIDICA</v>
          </cell>
          <cell r="M42" t="str">
            <v>C</v>
          </cell>
          <cell r="O42" t="str">
            <v>UN</v>
          </cell>
          <cell r="P42">
            <v>1245845</v>
          </cell>
          <cell r="Q42">
            <v>0</v>
          </cell>
          <cell r="R42" t="str">
            <v>1</v>
          </cell>
          <cell r="S42">
            <v>22489</v>
          </cell>
          <cell r="T42">
            <v>32496</v>
          </cell>
          <cell r="U42">
            <v>42.105555555555554</v>
          </cell>
          <cell r="V42">
            <v>0</v>
          </cell>
          <cell r="W42">
            <v>14.71111111111111</v>
          </cell>
          <cell r="X42" t="str">
            <v>4Profesional</v>
          </cell>
          <cell r="Y42">
            <v>31198930.796</v>
          </cell>
          <cell r="AA42" t="str">
            <v>Mant</v>
          </cell>
          <cell r="AB42" t="str">
            <v>3020-12</v>
          </cell>
          <cell r="AC42">
            <v>83115352</v>
          </cell>
        </row>
        <row r="43">
          <cell r="C43" t="str">
            <v>ANGULO SANABRIA GLORIA CONSTANZA</v>
          </cell>
          <cell r="D43" t="str">
            <v>3020-09</v>
          </cell>
          <cell r="E43">
            <v>21953542.663749997</v>
          </cell>
          <cell r="F43" t="str">
            <v>Profesional Universitario</v>
          </cell>
          <cell r="G43" t="str">
            <v>11OCI</v>
          </cell>
          <cell r="H43" t="str">
            <v>OFICINA CONTROL INTERNO</v>
          </cell>
          <cell r="L43" t="str">
            <v>MCF</v>
          </cell>
          <cell r="M43" t="str">
            <v>C</v>
          </cell>
          <cell r="O43" t="str">
            <v>ES</v>
          </cell>
          <cell r="P43">
            <v>1081310</v>
          </cell>
          <cell r="Q43">
            <v>0</v>
          </cell>
          <cell r="R43" t="str">
            <v>2</v>
          </cell>
          <cell r="S43">
            <v>21736</v>
          </cell>
          <cell r="T43">
            <v>34372</v>
          </cell>
          <cell r="U43">
            <v>44.166666666666664</v>
          </cell>
          <cell r="V43">
            <v>0.5</v>
          </cell>
          <cell r="W43">
            <v>9.5777777777777775</v>
          </cell>
          <cell r="X43" t="str">
            <v>4Profesional</v>
          </cell>
          <cell r="Y43">
            <v>18008783.127052084</v>
          </cell>
          <cell r="AA43" t="str">
            <v>Mant</v>
          </cell>
          <cell r="AB43" t="str">
            <v>3020-09</v>
          </cell>
          <cell r="AC43">
            <v>51639759</v>
          </cell>
        </row>
        <row r="44">
          <cell r="C44" t="str">
            <v>ANTE SALAZAR NOHORA AMPARO</v>
          </cell>
          <cell r="D44" t="str">
            <v>5120-10</v>
          </cell>
          <cell r="E44">
            <v>11597824.078333335</v>
          </cell>
          <cell r="F44" t="str">
            <v>Auxiliar Administrativo</v>
          </cell>
          <cell r="G44" t="str">
            <v>25SUROCCIDENTE</v>
          </cell>
          <cell r="H44" t="str">
            <v>GRUPO ADMINISTRATIVO Y FINANCIERO</v>
          </cell>
          <cell r="K44" t="str">
            <v>X</v>
          </cell>
          <cell r="M44" t="str">
            <v>C</v>
          </cell>
          <cell r="O44" t="str">
            <v>UN</v>
          </cell>
          <cell r="P44">
            <v>515106</v>
          </cell>
          <cell r="Q44">
            <v>0</v>
          </cell>
          <cell r="R44" t="str">
            <v>2</v>
          </cell>
          <cell r="S44">
            <v>19585</v>
          </cell>
          <cell r="T44">
            <v>31891</v>
          </cell>
          <cell r="U44">
            <v>50.05833333333333</v>
          </cell>
          <cell r="V44">
            <v>0</v>
          </cell>
          <cell r="W44">
            <v>16.363888888888887</v>
          </cell>
          <cell r="X44" t="str">
            <v>6Asistencial</v>
          </cell>
          <cell r="Y44">
            <v>16224971.769921295</v>
          </cell>
          <cell r="Z44" t="str">
            <v>SUROCCIDENTE</v>
          </cell>
          <cell r="AA44" t="str">
            <v>SUP</v>
          </cell>
          <cell r="AB44" t="str">
            <v>sale</v>
          </cell>
          <cell r="AC44">
            <v>34526838</v>
          </cell>
        </row>
        <row r="45">
          <cell r="C45" t="str">
            <v>ANTIA JARAMILLO TERESA CAROLINA DEL PILA</v>
          </cell>
          <cell r="D45" t="str">
            <v>4065-09</v>
          </cell>
          <cell r="E45">
            <v>14586952.714583334</v>
          </cell>
          <cell r="F45" t="str">
            <v>Técnico Administrativo</v>
          </cell>
          <cell r="G45" t="str">
            <v>22NOROCCIDENTE</v>
          </cell>
          <cell r="H45" t="str">
            <v>GRUPO ADMINISTRATIVO Y FINANCIERO</v>
          </cell>
          <cell r="L45" t="str">
            <v>MCF</v>
          </cell>
          <cell r="M45" t="str">
            <v>C</v>
          </cell>
          <cell r="O45" t="str">
            <v>TL</v>
          </cell>
          <cell r="P45">
            <v>688731</v>
          </cell>
          <cell r="Q45">
            <v>0</v>
          </cell>
          <cell r="R45" t="str">
            <v>2</v>
          </cell>
          <cell r="S45">
            <v>22203</v>
          </cell>
          <cell r="T45">
            <v>29753</v>
          </cell>
          <cell r="U45">
            <v>42.891666666666666</v>
          </cell>
          <cell r="V45">
            <v>0</v>
          </cell>
          <cell r="W45">
            <v>22.219444444444445</v>
          </cell>
          <cell r="X45" t="str">
            <v>5Tecnico</v>
          </cell>
          <cell r="Y45">
            <v>26978401.703443285</v>
          </cell>
          <cell r="Z45" t="str">
            <v>NOROCCIDENTE</v>
          </cell>
          <cell r="AA45" t="str">
            <v>Mant</v>
          </cell>
          <cell r="AB45" t="str">
            <v>4065-09</v>
          </cell>
          <cell r="AC45">
            <v>42053820</v>
          </cell>
        </row>
        <row r="46">
          <cell r="C46" t="str">
            <v>ARANGO ARANGO SARITA</v>
          </cell>
          <cell r="D46" t="str">
            <v>5120-10</v>
          </cell>
          <cell r="E46">
            <v>11597824.078333335</v>
          </cell>
          <cell r="F46" t="str">
            <v>Auxiliar Administrativo</v>
          </cell>
          <cell r="G46" t="str">
            <v>22NOROCCIDENTE</v>
          </cell>
          <cell r="H46" t="str">
            <v>GRUPO ADMINISTRATIVO Y FINANCIERO</v>
          </cell>
          <cell r="K46" t="str">
            <v>X</v>
          </cell>
          <cell r="M46" t="str">
            <v>C</v>
          </cell>
          <cell r="O46" t="str">
            <v>BACHILLER</v>
          </cell>
          <cell r="P46">
            <v>515106</v>
          </cell>
          <cell r="Q46">
            <v>0</v>
          </cell>
          <cell r="R46" t="str">
            <v>2</v>
          </cell>
          <cell r="S46">
            <v>24644</v>
          </cell>
          <cell r="T46">
            <v>34667</v>
          </cell>
          <cell r="U46">
            <v>36.205555555555556</v>
          </cell>
          <cell r="V46">
            <v>0</v>
          </cell>
          <cell r="W46">
            <v>8.7666666666666675</v>
          </cell>
          <cell r="X46" t="str">
            <v>6Asistencial</v>
          </cell>
          <cell r="Y46">
            <v>5015847.5863472223</v>
          </cell>
          <cell r="Z46" t="str">
            <v>NOROCCIDENTE</v>
          </cell>
          <cell r="AA46" t="str">
            <v>SUP</v>
          </cell>
          <cell r="AB46" t="str">
            <v>sale</v>
          </cell>
          <cell r="AC46">
            <v>30306618</v>
          </cell>
        </row>
        <row r="47">
          <cell r="C47" t="str">
            <v>ARANGO DIAZ JOSE RICARDO</v>
          </cell>
          <cell r="D47" t="str">
            <v>3020-12</v>
          </cell>
          <cell r="E47">
            <v>25294052.003333326</v>
          </cell>
          <cell r="F47" t="str">
            <v>Profesional Universitario</v>
          </cell>
          <cell r="G47" t="str">
            <v>21CENTRO</v>
          </cell>
          <cell r="H47" t="str">
            <v>GRUPO OPERATIVO FINANCIERA</v>
          </cell>
          <cell r="K47" t="str">
            <v>X</v>
          </cell>
          <cell r="M47" t="str">
            <v>C</v>
          </cell>
          <cell r="O47" t="str">
            <v>UN</v>
          </cell>
          <cell r="P47">
            <v>1245845</v>
          </cell>
          <cell r="Q47">
            <v>0</v>
          </cell>
          <cell r="R47" t="str">
            <v>1</v>
          </cell>
          <cell r="S47">
            <v>21242</v>
          </cell>
          <cell r="T47">
            <v>34115</v>
          </cell>
          <cell r="U47">
            <v>45.524999999999999</v>
          </cell>
          <cell r="V47">
            <v>5.416666666666667</v>
          </cell>
          <cell r="W47">
            <v>10.275</v>
          </cell>
          <cell r="X47" t="str">
            <v>4Profesional</v>
          </cell>
          <cell r="Y47">
            <v>22155762.449333332</v>
          </cell>
          <cell r="Z47" t="str">
            <v>CENTRO</v>
          </cell>
          <cell r="AA47" t="str">
            <v>SUP</v>
          </cell>
          <cell r="AB47" t="str">
            <v>sale</v>
          </cell>
          <cell r="AC47">
            <v>19298049</v>
          </cell>
        </row>
        <row r="48">
          <cell r="C48" t="str">
            <v>AREVALO MARQUEZ DANUIL ORLANDO</v>
          </cell>
          <cell r="D48" t="str">
            <v>5120-09</v>
          </cell>
          <cell r="E48">
            <v>11768661.421249999</v>
          </cell>
          <cell r="F48" t="str">
            <v>Auxiliar Administrativo</v>
          </cell>
          <cell r="G48" t="str">
            <v>24ORIENTE</v>
          </cell>
          <cell r="H48" t="str">
            <v>GRUPO SERVICIOS</v>
          </cell>
          <cell r="K48" t="str">
            <v>X</v>
          </cell>
          <cell r="M48" t="str">
            <v>C</v>
          </cell>
          <cell r="O48" t="str">
            <v>TC</v>
          </cell>
          <cell r="P48">
            <v>468655</v>
          </cell>
          <cell r="Q48">
            <v>0</v>
          </cell>
          <cell r="R48" t="str">
            <v>1</v>
          </cell>
          <cell r="S48">
            <v>22740</v>
          </cell>
          <cell r="T48">
            <v>29866</v>
          </cell>
          <cell r="U48">
            <v>41.419444444444444</v>
          </cell>
          <cell r="V48">
            <v>0</v>
          </cell>
          <cell r="W48">
            <v>21.911111111111111</v>
          </cell>
          <cell r="X48" t="str">
            <v>6Asistencial</v>
          </cell>
          <cell r="Y48">
            <v>19768869.960392363</v>
          </cell>
          <cell r="Z48" t="str">
            <v>ORIENTE</v>
          </cell>
          <cell r="AA48" t="str">
            <v>SUP</v>
          </cell>
          <cell r="AB48" t="str">
            <v>sale</v>
          </cell>
          <cell r="AC48">
            <v>88135683</v>
          </cell>
        </row>
        <row r="49">
          <cell r="C49" t="str">
            <v>ARGOTI VITERI DORIS ANABELLY</v>
          </cell>
          <cell r="D49" t="str">
            <v>4065-15</v>
          </cell>
          <cell r="E49">
            <v>21241444.095416673</v>
          </cell>
          <cell r="F49" t="str">
            <v>Técnico Administrativo</v>
          </cell>
          <cell r="G49" t="str">
            <v>25SUROCCIDENTE</v>
          </cell>
          <cell r="H49" t="str">
            <v>GRUPO ADMINISTRATIVO Y FINANCIERO</v>
          </cell>
          <cell r="K49" t="str">
            <v>X</v>
          </cell>
          <cell r="M49" t="str">
            <v>C</v>
          </cell>
          <cell r="O49" t="str">
            <v>ES</v>
          </cell>
          <cell r="P49">
            <v>935634</v>
          </cell>
          <cell r="Q49">
            <v>0</v>
          </cell>
          <cell r="R49" t="str">
            <v>2</v>
          </cell>
          <cell r="S49">
            <v>21341</v>
          </cell>
          <cell r="T49">
            <v>31807</v>
          </cell>
          <cell r="U49">
            <v>45.25</v>
          </cell>
          <cell r="V49">
            <v>0</v>
          </cell>
          <cell r="W49">
            <v>16.597222222222221</v>
          </cell>
          <cell r="X49" t="str">
            <v>5Tecnico</v>
          </cell>
          <cell r="Y49">
            <v>26298009.042709496</v>
          </cell>
          <cell r="Z49" t="str">
            <v>SUROCCIDENTE</v>
          </cell>
          <cell r="AA49" t="str">
            <v>SUP</v>
          </cell>
          <cell r="AB49" t="str">
            <v>sale</v>
          </cell>
          <cell r="AC49">
            <v>30709528</v>
          </cell>
        </row>
        <row r="50">
          <cell r="C50" t="str">
            <v>ARIAS GOMEZ ALVARO</v>
          </cell>
          <cell r="D50" t="str">
            <v>5120-12</v>
          </cell>
          <cell r="E50">
            <v>13279546.932500001</v>
          </cell>
          <cell r="F50" t="str">
            <v>Auxiliar Administrativo</v>
          </cell>
          <cell r="G50" t="str">
            <v>22NOROCCIDENTE</v>
          </cell>
          <cell r="H50" t="str">
            <v>GRUPO SERVICIOS</v>
          </cell>
          <cell r="K50" t="str">
            <v>X</v>
          </cell>
          <cell r="M50" t="str">
            <v>C</v>
          </cell>
          <cell r="O50" t="str">
            <v>BACHILLER</v>
          </cell>
          <cell r="P50">
            <v>596996</v>
          </cell>
          <cell r="Q50">
            <v>0</v>
          </cell>
          <cell r="R50" t="str">
            <v>1</v>
          </cell>
          <cell r="S50">
            <v>19767</v>
          </cell>
          <cell r="T50">
            <v>31807</v>
          </cell>
          <cell r="U50">
            <v>49.56388888888889</v>
          </cell>
          <cell r="V50">
            <v>0</v>
          </cell>
          <cell r="W50">
            <v>16.597222222222221</v>
          </cell>
          <cell r="X50" t="str">
            <v>6Asistencial</v>
          </cell>
          <cell r="Y50">
            <v>18743011.070645835</v>
          </cell>
          <cell r="Z50" t="str">
            <v>NOROCCIDENTE</v>
          </cell>
          <cell r="AA50" t="str">
            <v>SUP</v>
          </cell>
          <cell r="AB50" t="str">
            <v>sale</v>
          </cell>
          <cell r="AC50">
            <v>10229343</v>
          </cell>
        </row>
        <row r="51">
          <cell r="C51" t="str">
            <v>ARIAS PIÑEROS LUZ NANCY</v>
          </cell>
          <cell r="D51" t="str">
            <v>4065-12</v>
          </cell>
          <cell r="E51">
            <v>16415181.84</v>
          </cell>
          <cell r="F51" t="str">
            <v>Técnico Administrativo</v>
          </cell>
          <cell r="G51" t="str">
            <v>21CENTRO</v>
          </cell>
          <cell r="H51" t="str">
            <v>DIVISION FINANCIERA</v>
          </cell>
          <cell r="K51" t="str">
            <v>x</v>
          </cell>
          <cell r="M51" t="str">
            <v>C</v>
          </cell>
          <cell r="O51" t="str">
            <v>TC</v>
          </cell>
          <cell r="P51">
            <v>808521</v>
          </cell>
          <cell r="Q51">
            <v>0</v>
          </cell>
          <cell r="R51" t="str">
            <v>2</v>
          </cell>
          <cell r="S51">
            <v>21930</v>
          </cell>
          <cell r="T51">
            <v>33395</v>
          </cell>
          <cell r="U51">
            <v>43.638888888888886</v>
          </cell>
          <cell r="V51">
            <v>4</v>
          </cell>
          <cell r="W51">
            <v>12.247222222222222</v>
          </cell>
          <cell r="X51" t="str">
            <v>5Tecnico</v>
          </cell>
          <cell r="Y51">
            <v>16986860.676888891</v>
          </cell>
          <cell r="Z51" t="str">
            <v>CENTRO</v>
          </cell>
          <cell r="AA51" t="str">
            <v>SUP</v>
          </cell>
          <cell r="AB51" t="str">
            <v>sale</v>
          </cell>
          <cell r="AC51">
            <v>35374868</v>
          </cell>
        </row>
        <row r="52">
          <cell r="C52" t="str">
            <v>ARROYAVE  CAYETANO ALBERTO</v>
          </cell>
          <cell r="D52" t="str">
            <v>2045-22</v>
          </cell>
          <cell r="E52">
            <v>45131481.96208334</v>
          </cell>
          <cell r="F52" t="str">
            <v>Jefe Oficina</v>
          </cell>
          <cell r="G52" t="str">
            <v>18SRI</v>
          </cell>
          <cell r="H52" t="str">
            <v>OFICINA RELACIONES INTERNACIONALES Y COMUNICACIONES</v>
          </cell>
          <cell r="K52" t="str">
            <v>x</v>
          </cell>
          <cell r="M52" t="str">
            <v>LNR</v>
          </cell>
          <cell r="O52" t="str">
            <v>ES</v>
          </cell>
          <cell r="P52">
            <v>2222927</v>
          </cell>
          <cell r="Q52">
            <v>0</v>
          </cell>
          <cell r="R52" t="str">
            <v>1</v>
          </cell>
          <cell r="S52">
            <v>22351</v>
          </cell>
          <cell r="T52">
            <v>37651</v>
          </cell>
          <cell r="U52">
            <v>42.483333333333334</v>
          </cell>
          <cell r="V52">
            <v>0</v>
          </cell>
          <cell r="W52">
            <v>0.59722222222222221</v>
          </cell>
          <cell r="X52" t="str">
            <v>3Ejecutivo</v>
          </cell>
          <cell r="Y52">
            <v>15551597.292000001</v>
          </cell>
          <cell r="AA52" t="str">
            <v>SUP</v>
          </cell>
          <cell r="AB52" t="str">
            <v>sale</v>
          </cell>
          <cell r="AC52">
            <v>15320821</v>
          </cell>
        </row>
        <row r="53">
          <cell r="C53" t="str">
            <v>ARTETA GOENAGA MARGARITA MARIA</v>
          </cell>
          <cell r="D53" t="str">
            <v>5120-09</v>
          </cell>
          <cell r="E53">
            <v>10643889.421249999</v>
          </cell>
          <cell r="F53" t="str">
            <v>Auxiliar Administrativo</v>
          </cell>
          <cell r="G53" t="str">
            <v>23NORTE</v>
          </cell>
          <cell r="H53" t="str">
            <v>DIVISION ADMINISTRATIVA Y FINANCIERA</v>
          </cell>
          <cell r="K53" t="str">
            <v>X</v>
          </cell>
          <cell r="M53" t="str">
            <v>C</v>
          </cell>
          <cell r="N53" t="str">
            <v>VE</v>
          </cell>
          <cell r="O53" t="str">
            <v>BACHILLER</v>
          </cell>
          <cell r="P53">
            <v>468655</v>
          </cell>
          <cell r="Q53">
            <v>0</v>
          </cell>
          <cell r="R53" t="str">
            <v>2</v>
          </cell>
          <cell r="S53">
            <v>23392</v>
          </cell>
          <cell r="T53">
            <v>35725</v>
          </cell>
          <cell r="U53">
            <v>39.636111111111113</v>
          </cell>
          <cell r="V53">
            <v>0.75</v>
          </cell>
          <cell r="W53">
            <v>5.8694444444444445</v>
          </cell>
          <cell r="X53" t="str">
            <v>6Asistencial</v>
          </cell>
          <cell r="Y53">
            <v>3312855.5355312494</v>
          </cell>
          <cell r="Z53" t="str">
            <v>NORTE</v>
          </cell>
          <cell r="AA53" t="str">
            <v>SUP</v>
          </cell>
          <cell r="AB53" t="str">
            <v>sale</v>
          </cell>
          <cell r="AC53">
            <v>22457504</v>
          </cell>
        </row>
        <row r="54">
          <cell r="C54" t="str">
            <v>AVILA LEAL RUBEN DARIO</v>
          </cell>
          <cell r="D54" t="str">
            <v>3020-08</v>
          </cell>
          <cell r="E54">
            <v>21196717.882083338</v>
          </cell>
          <cell r="F54" t="str">
            <v>Profesional Universitario</v>
          </cell>
          <cell r="G54" t="str">
            <v>21CENTRO</v>
          </cell>
          <cell r="H54" t="str">
            <v>DIVISION FINANCIERA</v>
          </cell>
          <cell r="M54" t="str">
            <v>C</v>
          </cell>
          <cell r="O54" t="str">
            <v>UN</v>
          </cell>
          <cell r="P54">
            <v>1044033</v>
          </cell>
          <cell r="Q54">
            <v>0</v>
          </cell>
          <cell r="R54" t="str">
            <v>1</v>
          </cell>
          <cell r="S54">
            <v>20418</v>
          </cell>
          <cell r="T54">
            <v>31831</v>
          </cell>
          <cell r="U54">
            <v>47.777777777777779</v>
          </cell>
          <cell r="V54">
            <v>7.833333333333333</v>
          </cell>
          <cell r="W54">
            <v>16.533333333333335</v>
          </cell>
          <cell r="X54" t="str">
            <v>4Profesional</v>
          </cell>
          <cell r="Y54">
            <v>29176390.15076042</v>
          </cell>
          <cell r="Z54" t="str">
            <v>CENTRO</v>
          </cell>
          <cell r="AA54" t="str">
            <v>Mant</v>
          </cell>
          <cell r="AB54" t="str">
            <v>3020-08</v>
          </cell>
          <cell r="AC54">
            <v>19343634</v>
          </cell>
        </row>
        <row r="55">
          <cell r="C55" t="str">
            <v>AVILA LECHUGA NURIS ISABEL</v>
          </cell>
          <cell r="D55" t="str">
            <v>3020-08</v>
          </cell>
          <cell r="E55">
            <v>22387594.703749999</v>
          </cell>
          <cell r="F55" t="str">
            <v>Profesional Universitario</v>
          </cell>
          <cell r="G55" t="str">
            <v>20SEG</v>
          </cell>
          <cell r="H55" t="str">
            <v>GRUPO ALMACEN Y SUMINISTROS</v>
          </cell>
          <cell r="L55">
            <v>2003</v>
          </cell>
          <cell r="M55" t="str">
            <v>C</v>
          </cell>
          <cell r="O55" t="str">
            <v>UN</v>
          </cell>
          <cell r="P55">
            <v>1044033</v>
          </cell>
          <cell r="Q55">
            <v>58656</v>
          </cell>
          <cell r="R55" t="str">
            <v>2</v>
          </cell>
          <cell r="S55">
            <v>17210</v>
          </cell>
          <cell r="T55">
            <v>26766</v>
          </cell>
          <cell r="U55">
            <v>56.56388888888889</v>
          </cell>
          <cell r="V55">
            <v>1.5</v>
          </cell>
          <cell r="W55">
            <v>30.397222222222222</v>
          </cell>
          <cell r="X55" t="str">
            <v>4Profesional</v>
          </cell>
          <cell r="Y55">
            <v>55894930.045427084</v>
          </cell>
          <cell r="AA55" t="str">
            <v>Mant</v>
          </cell>
          <cell r="AB55" t="str">
            <v>3020-08</v>
          </cell>
          <cell r="AC55">
            <v>41398206</v>
          </cell>
        </row>
        <row r="56">
          <cell r="C56" t="str">
            <v>AVILEZ ESCOBAR DAMARIS MARIA</v>
          </cell>
          <cell r="D56" t="str">
            <v>5120-10</v>
          </cell>
          <cell r="E56">
            <v>11597824.078333335</v>
          </cell>
          <cell r="F56" t="str">
            <v>Auxiliar Administrativo</v>
          </cell>
          <cell r="G56" t="str">
            <v>23NORTE</v>
          </cell>
          <cell r="H56" t="str">
            <v>GRUPO OPERATIVO</v>
          </cell>
          <cell r="K56" t="str">
            <v>X</v>
          </cell>
          <cell r="M56" t="str">
            <v>C</v>
          </cell>
          <cell r="O56" t="str">
            <v>TL</v>
          </cell>
          <cell r="P56">
            <v>515106</v>
          </cell>
          <cell r="Q56">
            <v>0</v>
          </cell>
          <cell r="R56" t="str">
            <v>2</v>
          </cell>
          <cell r="S56">
            <v>24774</v>
          </cell>
          <cell r="T56">
            <v>34428</v>
          </cell>
          <cell r="U56">
            <v>35.85</v>
          </cell>
          <cell r="V56">
            <v>0</v>
          </cell>
          <cell r="W56">
            <v>9.4194444444444443</v>
          </cell>
          <cell r="X56" t="str">
            <v>6Asistencial</v>
          </cell>
          <cell r="Y56">
            <v>9537174.9881250001</v>
          </cell>
          <cell r="Z56" t="str">
            <v>NORTE</v>
          </cell>
          <cell r="AA56" t="str">
            <v>SUP</v>
          </cell>
          <cell r="AB56" t="str">
            <v>sale</v>
          </cell>
          <cell r="AC56">
            <v>22884163</v>
          </cell>
        </row>
        <row r="57">
          <cell r="C57" t="str">
            <v>AYCARDI PACHECO ANA KARINA</v>
          </cell>
          <cell r="D57" t="str">
            <v>2035-16</v>
          </cell>
          <cell r="E57">
            <v>34713218.367083333</v>
          </cell>
          <cell r="F57" t="str">
            <v>Director o Gerente Regional</v>
          </cell>
          <cell r="G57" t="str">
            <v>24ORIENTE</v>
          </cell>
          <cell r="H57" t="str">
            <v>DIRECCION REGIONAL NORTE SANTANDER</v>
          </cell>
          <cell r="K57" t="str">
            <v>X</v>
          </cell>
          <cell r="M57" t="str">
            <v>LNR</v>
          </cell>
          <cell r="O57" t="str">
            <v>UN</v>
          </cell>
          <cell r="P57">
            <v>1709781</v>
          </cell>
          <cell r="Q57">
            <v>0</v>
          </cell>
          <cell r="R57" t="str">
            <v>2</v>
          </cell>
          <cell r="S57">
            <v>22539</v>
          </cell>
          <cell r="T57">
            <v>36383</v>
          </cell>
          <cell r="U57">
            <v>41.972222222222221</v>
          </cell>
          <cell r="V57">
            <v>0</v>
          </cell>
          <cell r="W57">
            <v>4.0666666666666664</v>
          </cell>
          <cell r="X57" t="str">
            <v>3Ejecutivo</v>
          </cell>
          <cell r="Y57">
            <v>13049048.592</v>
          </cell>
          <cell r="Z57" t="str">
            <v>ORIENTE</v>
          </cell>
          <cell r="AA57" t="str">
            <v>SUP</v>
          </cell>
          <cell r="AB57" t="str">
            <v>sale</v>
          </cell>
          <cell r="AC57">
            <v>37313621</v>
          </cell>
        </row>
        <row r="58">
          <cell r="C58" t="str">
            <v>BALLESTAS SIERRA NANCY ESPERANZA</v>
          </cell>
          <cell r="D58" t="str">
            <v>5120-09</v>
          </cell>
          <cell r="E58">
            <v>10643889.421249999</v>
          </cell>
          <cell r="F58" t="str">
            <v>Auxiliar Administrativo</v>
          </cell>
          <cell r="G58" t="str">
            <v>23NORTE</v>
          </cell>
          <cell r="H58" t="str">
            <v>GRUPO SERVICIOS</v>
          </cell>
          <cell r="K58" t="str">
            <v>X</v>
          </cell>
          <cell r="M58" t="str">
            <v>C</v>
          </cell>
          <cell r="O58" t="str">
            <v>BACHILLER</v>
          </cell>
          <cell r="P58">
            <v>468655</v>
          </cell>
          <cell r="Q58">
            <v>0</v>
          </cell>
          <cell r="R58" t="str">
            <v>2</v>
          </cell>
          <cell r="S58">
            <v>22886</v>
          </cell>
          <cell r="T58">
            <v>31594</v>
          </cell>
          <cell r="U58">
            <v>41.019444444444446</v>
          </cell>
          <cell r="V58">
            <v>0</v>
          </cell>
          <cell r="W58">
            <v>17.177777777777777</v>
          </cell>
          <cell r="X58" t="str">
            <v>6Asistencial</v>
          </cell>
          <cell r="Y58">
            <v>15611561.05305903</v>
          </cell>
          <cell r="Z58" t="str">
            <v>NORTE</v>
          </cell>
          <cell r="AA58" t="str">
            <v>SUP</v>
          </cell>
          <cell r="AB58" t="str">
            <v>sale</v>
          </cell>
          <cell r="AC58">
            <v>33105923</v>
          </cell>
        </row>
        <row r="59">
          <cell r="C59" t="str">
            <v>BARRANCO VIDAL GRACIELA CRISTINA</v>
          </cell>
          <cell r="D59" t="str">
            <v>4065-09</v>
          </cell>
          <cell r="E59">
            <v>14586952.714583334</v>
          </cell>
          <cell r="F59" t="str">
            <v>Técnico Administrativo</v>
          </cell>
          <cell r="G59" t="str">
            <v>21CENTRO</v>
          </cell>
          <cell r="H59" t="str">
            <v>GRUPO CARTERA</v>
          </cell>
          <cell r="K59" t="str">
            <v>x</v>
          </cell>
          <cell r="M59" t="str">
            <v>C</v>
          </cell>
          <cell r="O59" t="str">
            <v>BACHILLER</v>
          </cell>
          <cell r="P59">
            <v>688731</v>
          </cell>
          <cell r="Q59">
            <v>0</v>
          </cell>
          <cell r="R59" t="str">
            <v>2</v>
          </cell>
          <cell r="S59">
            <v>24245</v>
          </cell>
          <cell r="T59">
            <v>35401</v>
          </cell>
          <cell r="U59">
            <v>37.297222222222224</v>
          </cell>
          <cell r="V59">
            <v>1.3333333333333333</v>
          </cell>
          <cell r="W59">
            <v>6.7583333333333337</v>
          </cell>
          <cell r="X59" t="str">
            <v>5Tecnico</v>
          </cell>
          <cell r="Y59">
            <v>4987358.5851770835</v>
          </cell>
          <cell r="Z59" t="str">
            <v>CENTRO</v>
          </cell>
          <cell r="AA59" t="str">
            <v>SUP</v>
          </cell>
          <cell r="AB59" t="str">
            <v>sale</v>
          </cell>
          <cell r="AC59">
            <v>36559389</v>
          </cell>
        </row>
        <row r="60">
          <cell r="C60" t="str">
            <v>BARRETO MENDEZ WILLIAM</v>
          </cell>
          <cell r="D60" t="str">
            <v>3020-14</v>
          </cell>
          <cell r="E60">
            <v>27317929.430000003</v>
          </cell>
          <cell r="F60" t="str">
            <v>Profesional Universitario</v>
          </cell>
          <cell r="G60" t="str">
            <v>16SDT</v>
          </cell>
          <cell r="H60" t="str">
            <v>DIVISION PROGRAMAS INTERNACIONALES</v>
          </cell>
          <cell r="I60" t="str">
            <v>SRI</v>
          </cell>
          <cell r="M60" t="str">
            <v>C</v>
          </cell>
          <cell r="O60" t="str">
            <v>UN</v>
          </cell>
          <cell r="P60">
            <v>1345530</v>
          </cell>
          <cell r="Q60">
            <v>0</v>
          </cell>
          <cell r="R60" t="str">
            <v>1</v>
          </cell>
          <cell r="S60">
            <v>23530</v>
          </cell>
          <cell r="T60">
            <v>35578</v>
          </cell>
          <cell r="U60">
            <v>39.258333333333333</v>
          </cell>
          <cell r="V60">
            <v>0</v>
          </cell>
          <cell r="W60">
            <v>6.2694444444444448</v>
          </cell>
          <cell r="X60" t="str">
            <v>4Profesional</v>
          </cell>
          <cell r="Y60">
            <v>8735813.5917499997</v>
          </cell>
          <cell r="AA60" t="str">
            <v>Mant</v>
          </cell>
          <cell r="AB60" t="str">
            <v>3020-14</v>
          </cell>
          <cell r="AC60">
            <v>79321982</v>
          </cell>
        </row>
        <row r="61">
          <cell r="C61" t="str">
            <v>BAUTISTA GALINDO VICTOR RAUL</v>
          </cell>
          <cell r="D61" t="str">
            <v>3020-12</v>
          </cell>
          <cell r="E61">
            <v>25294052.003333326</v>
          </cell>
          <cell r="F61" t="str">
            <v>Profesional Universitario</v>
          </cell>
          <cell r="G61" t="str">
            <v>15OSI</v>
          </cell>
          <cell r="H61" t="str">
            <v>DIVISION SISTEMATIZACION E INFORMATICA</v>
          </cell>
          <cell r="M61" t="str">
            <v>C</v>
          </cell>
          <cell r="O61" t="str">
            <v>UN</v>
          </cell>
          <cell r="P61">
            <v>1245845</v>
          </cell>
          <cell r="Q61">
            <v>0</v>
          </cell>
          <cell r="R61" t="str">
            <v>1</v>
          </cell>
          <cell r="S61">
            <v>23509</v>
          </cell>
          <cell r="T61">
            <v>35125</v>
          </cell>
          <cell r="U61">
            <v>39.31388888888889</v>
          </cell>
          <cell r="V61">
            <v>0.91666666666666663</v>
          </cell>
          <cell r="W61">
            <v>7.5111111111111111</v>
          </cell>
          <cell r="X61" t="str">
            <v>4Profesional</v>
          </cell>
          <cell r="Y61">
            <v>9394847.1157037038</v>
          </cell>
          <cell r="AA61" t="str">
            <v>Mant</v>
          </cell>
          <cell r="AB61" t="str">
            <v>3020-12</v>
          </cell>
          <cell r="AC61">
            <v>79352968</v>
          </cell>
        </row>
        <row r="62">
          <cell r="C62" t="str">
            <v>BECERRA AYALA JUAN DIEGO</v>
          </cell>
          <cell r="D62" t="str">
            <v>4065-09</v>
          </cell>
          <cell r="E62">
            <v>16239907.114583334</v>
          </cell>
          <cell r="F62" t="str">
            <v>Técnico Administrativo</v>
          </cell>
          <cell r="G62" t="str">
            <v>22NOROCCIDENTE</v>
          </cell>
          <cell r="H62" t="str">
            <v>GRUPO ADMINISTRATIVO</v>
          </cell>
          <cell r="K62" t="str">
            <v>X</v>
          </cell>
          <cell r="M62" t="str">
            <v>C</v>
          </cell>
          <cell r="O62" t="str">
            <v>BACHILLER</v>
          </cell>
          <cell r="P62">
            <v>688731</v>
          </cell>
          <cell r="Q62">
            <v>0</v>
          </cell>
          <cell r="R62" t="str">
            <v>1</v>
          </cell>
          <cell r="S62">
            <v>23780</v>
          </cell>
          <cell r="T62">
            <v>32630</v>
          </cell>
          <cell r="U62">
            <v>38.577777777777776</v>
          </cell>
          <cell r="V62">
            <v>0</v>
          </cell>
          <cell r="W62">
            <v>14.341666666666667</v>
          </cell>
          <cell r="X62" t="str">
            <v>5Tecnico</v>
          </cell>
          <cell r="Y62">
            <v>17645333.006035879</v>
          </cell>
          <cell r="Z62" t="str">
            <v>NOROCCIDENTE</v>
          </cell>
          <cell r="AA62" t="str">
            <v>SUP</v>
          </cell>
          <cell r="AB62" t="str">
            <v>sale</v>
          </cell>
          <cell r="AC62">
            <v>71658086</v>
          </cell>
        </row>
        <row r="63">
          <cell r="C63" t="str">
            <v>BECERRA DE CABALLERO RUTH MARINA</v>
          </cell>
          <cell r="D63" t="str">
            <v>5120-09</v>
          </cell>
          <cell r="E63">
            <v>11768661.421249999</v>
          </cell>
          <cell r="F63" t="str">
            <v>Auxiliar Administrativo</v>
          </cell>
          <cell r="G63" t="str">
            <v>25SUROCCIDENTE</v>
          </cell>
          <cell r="H63" t="str">
            <v>GRUPO ADMINISTRATIVO Y FINANCIERO</v>
          </cell>
          <cell r="L63" t="str">
            <v>MCF</v>
          </cell>
          <cell r="M63" t="str">
            <v>C</v>
          </cell>
          <cell r="N63" t="str">
            <v>P</v>
          </cell>
          <cell r="O63" t="str">
            <v>BACHILLER</v>
          </cell>
          <cell r="P63">
            <v>468655</v>
          </cell>
          <cell r="Q63">
            <v>0</v>
          </cell>
          <cell r="R63" t="str">
            <v>2</v>
          </cell>
          <cell r="S63">
            <v>20517</v>
          </cell>
          <cell r="T63">
            <v>37090</v>
          </cell>
          <cell r="U63">
            <v>47.505555555555553</v>
          </cell>
          <cell r="V63">
            <v>1.6666666666666665</v>
          </cell>
          <cell r="W63">
            <v>2.1305555555555555</v>
          </cell>
          <cell r="X63" t="str">
            <v>6Asistencial</v>
          </cell>
          <cell r="Y63">
            <v>5663227.0200000005</v>
          </cell>
          <cell r="Z63" t="str">
            <v>SUROCCIDENTE</v>
          </cell>
          <cell r="AA63" t="str">
            <v>Mant</v>
          </cell>
          <cell r="AB63" t="str">
            <v>5120-09</v>
          </cell>
          <cell r="AC63">
            <v>38237954</v>
          </cell>
        </row>
        <row r="64">
          <cell r="C64" t="str">
            <v>BEJARANO BONILLA MARIELA DEL-CARMEN</v>
          </cell>
          <cell r="D64" t="str">
            <v>4065-09</v>
          </cell>
          <cell r="E64">
            <v>14586952.714583334</v>
          </cell>
          <cell r="F64" t="str">
            <v>Técnico Administrativo</v>
          </cell>
          <cell r="G64" t="str">
            <v>24ORIENTE</v>
          </cell>
          <cell r="H64" t="str">
            <v>GRUPO ADMINISTRATIVO Y FINANCIERO</v>
          </cell>
          <cell r="K64" t="str">
            <v>X</v>
          </cell>
          <cell r="M64" t="str">
            <v>C</v>
          </cell>
          <cell r="O64" t="str">
            <v>UN</v>
          </cell>
          <cell r="P64">
            <v>688731</v>
          </cell>
          <cell r="Q64">
            <v>0</v>
          </cell>
          <cell r="R64" t="str">
            <v>2</v>
          </cell>
          <cell r="S64">
            <v>22278</v>
          </cell>
          <cell r="T64">
            <v>31807</v>
          </cell>
          <cell r="U64">
            <v>42.68611111111111</v>
          </cell>
          <cell r="V64">
            <v>0</v>
          </cell>
          <cell r="W64">
            <v>16.597222222222221</v>
          </cell>
          <cell r="X64" t="str">
            <v>5Tecnico</v>
          </cell>
          <cell r="Y64">
            <v>20328590.256540511</v>
          </cell>
          <cell r="Z64" t="str">
            <v>ORIENTE</v>
          </cell>
          <cell r="AA64" t="str">
            <v>SUP</v>
          </cell>
          <cell r="AB64" t="str">
            <v>sale</v>
          </cell>
          <cell r="AC64">
            <v>23606351</v>
          </cell>
        </row>
        <row r="65">
          <cell r="C65" t="str">
            <v>BELLO GOMEZ CLAUDIA CRISTINA</v>
          </cell>
          <cell r="D65" t="str">
            <v>5120-10</v>
          </cell>
          <cell r="E65">
            <v>11597824.078333335</v>
          </cell>
          <cell r="F65" t="str">
            <v>Auxiliar Administrativo</v>
          </cell>
          <cell r="G65" t="str">
            <v>16SDT</v>
          </cell>
          <cell r="H65" t="str">
            <v>DIVISION CREDITO</v>
          </cell>
          <cell r="K65" t="str">
            <v>X</v>
          </cell>
          <cell r="M65" t="str">
            <v>C</v>
          </cell>
          <cell r="N65" t="str">
            <v>P</v>
          </cell>
          <cell r="O65" t="str">
            <v>TL</v>
          </cell>
          <cell r="P65">
            <v>515106</v>
          </cell>
          <cell r="Q65">
            <v>0</v>
          </cell>
          <cell r="R65" t="str">
            <v>2</v>
          </cell>
          <cell r="S65">
            <v>25651</v>
          </cell>
          <cell r="T65">
            <v>36607</v>
          </cell>
          <cell r="U65">
            <v>33.447222222222223</v>
          </cell>
          <cell r="V65">
            <v>3</v>
          </cell>
          <cell r="W65">
            <v>3.4527777777777779</v>
          </cell>
          <cell r="X65" t="str">
            <v>6Asistencial</v>
          </cell>
          <cell r="Y65">
            <v>6224540.9039999992</v>
          </cell>
          <cell r="AA65" t="str">
            <v>SUP</v>
          </cell>
          <cell r="AB65" t="str">
            <v>sale</v>
          </cell>
          <cell r="AC65">
            <v>52008944</v>
          </cell>
        </row>
        <row r="66">
          <cell r="C66" t="str">
            <v>BERNAL RIVERA JAIME ENRIQUE</v>
          </cell>
          <cell r="D66" t="str">
            <v>2040-15</v>
          </cell>
          <cell r="E66">
            <v>33594659.907499999</v>
          </cell>
          <cell r="F66" t="str">
            <v>Jefe de División</v>
          </cell>
          <cell r="G66" t="str">
            <v>21CENTRO</v>
          </cell>
          <cell r="H66" t="str">
            <v>DIVISION CREDITO</v>
          </cell>
          <cell r="K66" t="str">
            <v>X</v>
          </cell>
          <cell r="M66" t="str">
            <v>C</v>
          </cell>
          <cell r="N66" t="str">
            <v>P</v>
          </cell>
          <cell r="O66" t="str">
            <v>UN</v>
          </cell>
          <cell r="P66">
            <v>1654687</v>
          </cell>
          <cell r="Q66">
            <v>0</v>
          </cell>
          <cell r="R66" t="str">
            <v>1</v>
          </cell>
          <cell r="S66">
            <v>19335</v>
          </cell>
          <cell r="T66">
            <v>35919</v>
          </cell>
          <cell r="U66">
            <v>50.744444444444447</v>
          </cell>
          <cell r="V66">
            <v>17.083333333333332</v>
          </cell>
          <cell r="W66">
            <v>5.3361111111111112</v>
          </cell>
          <cell r="X66" t="str">
            <v>3Ejecutivo</v>
          </cell>
          <cell r="Y66">
            <v>12628571.184</v>
          </cell>
          <cell r="Z66" t="str">
            <v>CENTRO</v>
          </cell>
          <cell r="AA66" t="str">
            <v>SUP</v>
          </cell>
          <cell r="AB66" t="str">
            <v>sale</v>
          </cell>
          <cell r="AC66">
            <v>19189605</v>
          </cell>
        </row>
        <row r="67">
          <cell r="C67" t="str">
            <v>BETANCUR GARCIA MARIA DOLLY</v>
          </cell>
          <cell r="D67" t="str">
            <v>4065-11</v>
          </cell>
          <cell r="E67">
            <v>16080398.177083332</v>
          </cell>
          <cell r="F67" t="str">
            <v>Técnico Administrativo</v>
          </cell>
          <cell r="G67" t="str">
            <v>22NOROCCIDENTE</v>
          </cell>
          <cell r="H67" t="str">
            <v>GRUPO FINANCIERO</v>
          </cell>
          <cell r="K67" t="str">
            <v>X</v>
          </cell>
          <cell r="M67" t="str">
            <v>C</v>
          </cell>
          <cell r="O67" t="str">
            <v>TL</v>
          </cell>
          <cell r="P67">
            <v>761453</v>
          </cell>
          <cell r="Q67">
            <v>0</v>
          </cell>
          <cell r="R67" t="str">
            <v>2</v>
          </cell>
          <cell r="S67">
            <v>20545</v>
          </cell>
          <cell r="T67">
            <v>29281</v>
          </cell>
          <cell r="U67">
            <v>47.430555555555557</v>
          </cell>
          <cell r="V67">
            <v>0</v>
          </cell>
          <cell r="W67">
            <v>23.511111111111113</v>
          </cell>
          <cell r="X67" t="str">
            <v>5Tecnico</v>
          </cell>
          <cell r="Y67">
            <v>31394955.470890049</v>
          </cell>
          <cell r="Z67" t="str">
            <v>NOROCCIDENTE</v>
          </cell>
          <cell r="AA67" t="str">
            <v>SUP</v>
          </cell>
          <cell r="AB67" t="str">
            <v>sale</v>
          </cell>
          <cell r="AC67">
            <v>42967395</v>
          </cell>
        </row>
        <row r="68">
          <cell r="C68" t="str">
            <v>BOHORQUEZ MASMELA MARIA CLEMENCIA</v>
          </cell>
          <cell r="D68" t="str">
            <v>2040-18</v>
          </cell>
          <cell r="E68">
            <v>38152175.625416674</v>
          </cell>
          <cell r="F68" t="str">
            <v>Jefe de División</v>
          </cell>
          <cell r="G68" t="str">
            <v>20SEG</v>
          </cell>
          <cell r="H68" t="str">
            <v>DIVISION SERVICIOS ADMINISTRATIVOS</v>
          </cell>
          <cell r="K68" t="str">
            <v>x</v>
          </cell>
          <cell r="M68" t="str">
            <v>C</v>
          </cell>
          <cell r="N68" t="str">
            <v>P</v>
          </cell>
          <cell r="O68" t="str">
            <v>ES</v>
          </cell>
          <cell r="P68">
            <v>1879165</v>
          </cell>
          <cell r="Q68">
            <v>0</v>
          </cell>
          <cell r="R68" t="str">
            <v>2</v>
          </cell>
          <cell r="S68">
            <v>19477</v>
          </cell>
          <cell r="T68">
            <v>37656</v>
          </cell>
          <cell r="U68">
            <v>50.352777777777774</v>
          </cell>
          <cell r="V68">
            <v>0</v>
          </cell>
          <cell r="W68">
            <v>0.58611111111111114</v>
          </cell>
          <cell r="X68" t="str">
            <v>3Ejecutivo</v>
          </cell>
          <cell r="Y68">
            <v>13146638.34</v>
          </cell>
          <cell r="AA68" t="str">
            <v>SUP</v>
          </cell>
          <cell r="AB68" t="str">
            <v>sale</v>
          </cell>
          <cell r="AC68">
            <v>41587261</v>
          </cell>
        </row>
        <row r="69">
          <cell r="C69" t="str">
            <v>BOHORQUEZ RODRIGUEZ MARIA ERNESTINA</v>
          </cell>
          <cell r="D69" t="str">
            <v>3020-10</v>
          </cell>
          <cell r="E69">
            <v>24270956.944583334</v>
          </cell>
          <cell r="F69" t="str">
            <v>Profesional Universitario</v>
          </cell>
          <cell r="G69" t="str">
            <v>21CENTRO</v>
          </cell>
          <cell r="H69" t="str">
            <v>DIVISION CREDITO</v>
          </cell>
          <cell r="M69" t="str">
            <v>C</v>
          </cell>
          <cell r="O69" t="str">
            <v>UN</v>
          </cell>
          <cell r="P69">
            <v>1135915</v>
          </cell>
          <cell r="Q69">
            <v>59538</v>
          </cell>
          <cell r="R69" t="str">
            <v>2</v>
          </cell>
          <cell r="S69">
            <v>18777</v>
          </cell>
          <cell r="T69">
            <v>26908</v>
          </cell>
          <cell r="U69">
            <v>52.266666666666666</v>
          </cell>
          <cell r="V69">
            <v>2</v>
          </cell>
          <cell r="W69">
            <v>30.011111111111113</v>
          </cell>
          <cell r="X69" t="str">
            <v>4Profesional</v>
          </cell>
          <cell r="Y69">
            <v>59825782.087049767</v>
          </cell>
          <cell r="Z69" t="str">
            <v>CENTRO</v>
          </cell>
          <cell r="AA69" t="str">
            <v>Mant</v>
          </cell>
          <cell r="AB69" t="str">
            <v>3020-10</v>
          </cell>
          <cell r="AC69">
            <v>41518533</v>
          </cell>
        </row>
        <row r="70">
          <cell r="C70" t="str">
            <v>BOLAÑOS RAMIREZ MERY</v>
          </cell>
          <cell r="D70" t="str">
            <v>4065-11</v>
          </cell>
          <cell r="E70">
            <v>16080398.177083332</v>
          </cell>
          <cell r="F70" t="str">
            <v>Técnico Administrativo</v>
          </cell>
          <cell r="G70" t="str">
            <v>15OSI</v>
          </cell>
          <cell r="H70" t="str">
            <v>DIVISION SISTEMATIZACION E INFORMATICA</v>
          </cell>
          <cell r="M70" t="str">
            <v>C</v>
          </cell>
          <cell r="O70" t="str">
            <v>ES</v>
          </cell>
          <cell r="P70">
            <v>761453</v>
          </cell>
          <cell r="Q70">
            <v>0</v>
          </cell>
          <cell r="R70" t="str">
            <v>2</v>
          </cell>
          <cell r="S70">
            <v>24802</v>
          </cell>
          <cell r="T70">
            <v>32779</v>
          </cell>
          <cell r="U70">
            <v>35.774999999999999</v>
          </cell>
          <cell r="V70">
            <v>0</v>
          </cell>
          <cell r="W70">
            <v>13.936111111111112</v>
          </cell>
          <cell r="X70" t="str">
            <v>5Tecnico</v>
          </cell>
          <cell r="Y70">
            <v>18926948.589922454</v>
          </cell>
          <cell r="AA70" t="str">
            <v>Mant</v>
          </cell>
          <cell r="AB70" t="str">
            <v>4065-11</v>
          </cell>
          <cell r="AC70">
            <v>51882330</v>
          </cell>
        </row>
        <row r="71">
          <cell r="C71" t="str">
            <v>BOLIVAR PEREIRA MERY ANNE</v>
          </cell>
          <cell r="D71" t="str">
            <v>4065-09</v>
          </cell>
          <cell r="E71">
            <v>14586952.714583334</v>
          </cell>
          <cell r="F71" t="str">
            <v>Técnico Administrativo</v>
          </cell>
          <cell r="G71" t="str">
            <v>25SUROCCIDENTE</v>
          </cell>
          <cell r="H71" t="str">
            <v>GRUPO PROGRAMAS INTERNACIONALES</v>
          </cell>
          <cell r="L71" t="str">
            <v>MCF</v>
          </cell>
          <cell r="M71" t="str">
            <v>C</v>
          </cell>
          <cell r="O71" t="str">
            <v>BACHILLER</v>
          </cell>
          <cell r="P71">
            <v>688731</v>
          </cell>
          <cell r="Q71">
            <v>0</v>
          </cell>
          <cell r="R71" t="str">
            <v>2</v>
          </cell>
          <cell r="S71">
            <v>24165</v>
          </cell>
          <cell r="T71">
            <v>32227</v>
          </cell>
          <cell r="U71">
            <v>37.522222222222226</v>
          </cell>
          <cell r="V71">
            <v>0</v>
          </cell>
          <cell r="W71">
            <v>15.444444444444445</v>
          </cell>
          <cell r="X71" t="str">
            <v>5Tecnico</v>
          </cell>
          <cell r="Y71">
            <v>18928629.951929398</v>
          </cell>
          <cell r="Z71" t="str">
            <v>SUROCCIDENTE</v>
          </cell>
          <cell r="AA71" t="str">
            <v>Mant</v>
          </cell>
          <cell r="AB71" t="str">
            <v>4065-09</v>
          </cell>
          <cell r="AC71">
            <v>66701659</v>
          </cell>
        </row>
        <row r="72">
          <cell r="C72" t="str">
            <v>zzVACANTE PENSION48</v>
          </cell>
          <cell r="D72" t="str">
            <v>5120-10</v>
          </cell>
          <cell r="E72">
            <v>11597824.078333335</v>
          </cell>
          <cell r="F72" t="str">
            <v>Auxiliar Administrativo</v>
          </cell>
          <cell r="G72" t="str">
            <v>21CENTRO</v>
          </cell>
          <cell r="H72" t="str">
            <v>GRUPO INFORMACION COMERCIAL</v>
          </cell>
          <cell r="K72" t="str">
            <v>X</v>
          </cell>
          <cell r="M72" t="str">
            <v>C</v>
          </cell>
          <cell r="N72" t="str">
            <v>V</v>
          </cell>
          <cell r="P72">
            <v>515106</v>
          </cell>
          <cell r="Q72">
            <v>0</v>
          </cell>
          <cell r="R72" t="str">
            <v>2</v>
          </cell>
          <cell r="X72" t="str">
            <v>6Asistencial</v>
          </cell>
          <cell r="Y72">
            <v>0</v>
          </cell>
          <cell r="Z72" t="str">
            <v>CENTRO</v>
          </cell>
          <cell r="AA72" t="str">
            <v>SUP</v>
          </cell>
          <cell r="AB72" t="str">
            <v>sale</v>
          </cell>
          <cell r="AC72">
            <v>41393959</v>
          </cell>
        </row>
        <row r="73">
          <cell r="C73" t="str">
            <v>BOTERO GUINGUE LIBIA</v>
          </cell>
          <cell r="D73" t="str">
            <v>4065-12</v>
          </cell>
          <cell r="E73">
            <v>18045145.748750001</v>
          </cell>
          <cell r="F73" t="str">
            <v>Técnico Administrativo</v>
          </cell>
          <cell r="G73" t="str">
            <v>21CENTRO</v>
          </cell>
          <cell r="H73" t="str">
            <v>DIVISION SERVICIOS AL EXTERIOR</v>
          </cell>
          <cell r="I73" t="str">
            <v>SRI</v>
          </cell>
          <cell r="K73" t="str">
            <v>X</v>
          </cell>
          <cell r="M73" t="str">
            <v>C</v>
          </cell>
          <cell r="O73" t="str">
            <v>BACHILLER</v>
          </cell>
          <cell r="P73">
            <v>808521</v>
          </cell>
          <cell r="Q73">
            <v>80283</v>
          </cell>
          <cell r="R73" t="str">
            <v>2</v>
          </cell>
          <cell r="S73">
            <v>19034</v>
          </cell>
          <cell r="T73">
            <v>26724</v>
          </cell>
          <cell r="U73">
            <v>51.569444444444443</v>
          </cell>
          <cell r="V73">
            <v>0</v>
          </cell>
          <cell r="W73">
            <v>30.511111111111113</v>
          </cell>
          <cell r="X73" t="str">
            <v>5Tecnico</v>
          </cell>
          <cell r="Y73">
            <v>45196539.499177083</v>
          </cell>
          <cell r="Z73" t="str">
            <v>CENTRO</v>
          </cell>
          <cell r="AA73" t="str">
            <v>SUP</v>
          </cell>
          <cell r="AB73" t="str">
            <v>sale</v>
          </cell>
          <cell r="AC73">
            <v>41536552</v>
          </cell>
        </row>
        <row r="74">
          <cell r="C74" t="str">
            <v>BOTERO HURTADO LUZ MARINA</v>
          </cell>
          <cell r="D74" t="str">
            <v>4065-11</v>
          </cell>
          <cell r="E74">
            <v>16080398.177083332</v>
          </cell>
          <cell r="F74" t="str">
            <v>Técnico Administrativo</v>
          </cell>
          <cell r="G74" t="str">
            <v>22NOROCCIDENTE</v>
          </cell>
          <cell r="H74" t="str">
            <v>DIVISION PROGRAMAS EN ADMINISTRACION</v>
          </cell>
          <cell r="K74" t="str">
            <v>X</v>
          </cell>
          <cell r="M74" t="str">
            <v>C</v>
          </cell>
          <cell r="O74" t="str">
            <v>BACHILLER</v>
          </cell>
          <cell r="P74">
            <v>761453</v>
          </cell>
          <cell r="Q74">
            <v>0</v>
          </cell>
          <cell r="R74" t="str">
            <v>2</v>
          </cell>
          <cell r="S74">
            <v>21222</v>
          </cell>
          <cell r="T74">
            <v>31807</v>
          </cell>
          <cell r="U74">
            <v>45.580555555555556</v>
          </cell>
          <cell r="V74">
            <v>0</v>
          </cell>
          <cell r="W74">
            <v>16.597222222222221</v>
          </cell>
          <cell r="X74" t="str">
            <v>5Tecnico</v>
          </cell>
          <cell r="Y74">
            <v>22397424.732047454</v>
          </cell>
          <cell r="Z74" t="str">
            <v>NOROCCIDENTE</v>
          </cell>
          <cell r="AA74" t="str">
            <v>SUP</v>
          </cell>
          <cell r="AB74" t="str">
            <v>sale</v>
          </cell>
          <cell r="AC74">
            <v>42870287</v>
          </cell>
        </row>
        <row r="75">
          <cell r="C75" t="str">
            <v>BOTERO JARAMILLO ARIEL ALBERTO</v>
          </cell>
          <cell r="D75" t="str">
            <v>3020-12</v>
          </cell>
          <cell r="E75">
            <v>25294052.003333326</v>
          </cell>
          <cell r="F75" t="str">
            <v>Profesional Universitario</v>
          </cell>
          <cell r="G75" t="str">
            <v>22NOROCCIDENTE</v>
          </cell>
          <cell r="H75" t="str">
            <v>GRUPO FINANCIERO</v>
          </cell>
          <cell r="M75" t="str">
            <v>C</v>
          </cell>
          <cell r="O75" t="str">
            <v>UN</v>
          </cell>
          <cell r="P75">
            <v>1245845</v>
          </cell>
          <cell r="Q75">
            <v>0</v>
          </cell>
          <cell r="R75" t="str">
            <v>1</v>
          </cell>
          <cell r="S75">
            <v>19336</v>
          </cell>
          <cell r="T75">
            <v>28080</v>
          </cell>
          <cell r="U75">
            <v>50.741666666666667</v>
          </cell>
          <cell r="V75">
            <v>0</v>
          </cell>
          <cell r="W75">
            <v>26.802777777777777</v>
          </cell>
          <cell r="X75" t="str">
            <v>4Profesional</v>
          </cell>
          <cell r="Y75">
            <v>55916924.276888892</v>
          </cell>
          <cell r="Z75" t="str">
            <v>NOROCCIDENTE</v>
          </cell>
          <cell r="AA75" t="str">
            <v>Mant</v>
          </cell>
          <cell r="AB75" t="str">
            <v>3020-12</v>
          </cell>
          <cell r="AC75">
            <v>70043948</v>
          </cell>
        </row>
        <row r="76">
          <cell r="C76" t="str">
            <v>BUITRAGO QUIROGA AURA CECILIA</v>
          </cell>
          <cell r="D76" t="str">
            <v>4065-12</v>
          </cell>
          <cell r="E76">
            <v>16415181.84</v>
          </cell>
          <cell r="F76" t="str">
            <v>Técnico Administrativo</v>
          </cell>
          <cell r="G76" t="str">
            <v>21CENTRO</v>
          </cell>
          <cell r="H76" t="str">
            <v>DIVISION CREDITO</v>
          </cell>
          <cell r="K76" t="str">
            <v>X</v>
          </cell>
          <cell r="M76" t="str">
            <v>C</v>
          </cell>
          <cell r="O76" t="str">
            <v>TL</v>
          </cell>
          <cell r="P76">
            <v>808521</v>
          </cell>
          <cell r="Q76">
            <v>0</v>
          </cell>
          <cell r="R76" t="str">
            <v>2</v>
          </cell>
          <cell r="S76">
            <v>19647</v>
          </cell>
          <cell r="T76">
            <v>28384</v>
          </cell>
          <cell r="U76">
            <v>49.888888888888886</v>
          </cell>
          <cell r="V76">
            <v>0</v>
          </cell>
          <cell r="W76">
            <v>25.969444444444445</v>
          </cell>
          <cell r="X76" t="str">
            <v>5Tecnico</v>
          </cell>
          <cell r="Y76">
            <v>35114873.222666666</v>
          </cell>
          <cell r="Z76" t="str">
            <v>CENTRO</v>
          </cell>
          <cell r="AA76" t="str">
            <v>SUP</v>
          </cell>
          <cell r="AB76" t="str">
            <v>sale</v>
          </cell>
          <cell r="AC76">
            <v>41628365</v>
          </cell>
        </row>
        <row r="77">
          <cell r="C77" t="str">
            <v>BUSTAMANTE SAGRA CLARA EUGENIA DEL SOCORR</v>
          </cell>
          <cell r="D77" t="str">
            <v>2040-18</v>
          </cell>
          <cell r="E77">
            <v>38152175.625416674</v>
          </cell>
          <cell r="F77" t="str">
            <v>Jefe de División</v>
          </cell>
          <cell r="G77" t="str">
            <v>16SDT</v>
          </cell>
          <cell r="H77" t="str">
            <v>DIVISION CREDITO</v>
          </cell>
          <cell r="L77">
            <v>2005</v>
          </cell>
          <cell r="M77" t="str">
            <v>C</v>
          </cell>
          <cell r="N77" t="str">
            <v>P</v>
          </cell>
          <cell r="O77" t="str">
            <v>UN</v>
          </cell>
          <cell r="P77">
            <v>1879165</v>
          </cell>
          <cell r="Q77">
            <v>0</v>
          </cell>
          <cell r="R77" t="str">
            <v>2</v>
          </cell>
          <cell r="S77">
            <v>17255</v>
          </cell>
          <cell r="T77">
            <v>35585</v>
          </cell>
          <cell r="U77">
            <v>56.43333333333333</v>
          </cell>
          <cell r="V77">
            <v>12.057534246575344</v>
          </cell>
          <cell r="W77">
            <v>6.2527777777777782</v>
          </cell>
          <cell r="X77" t="str">
            <v>3Ejecutivo</v>
          </cell>
          <cell r="Y77">
            <v>13146638.34</v>
          </cell>
          <cell r="AA77" t="str">
            <v>crear</v>
          </cell>
          <cell r="AB77" t="str">
            <v>3010-19</v>
          </cell>
          <cell r="AC77">
            <v>41383961</v>
          </cell>
        </row>
        <row r="78">
          <cell r="C78" t="str">
            <v>BUSTOS COLORADO BERTHA MIREYA</v>
          </cell>
          <cell r="D78" t="str">
            <v>4065-12</v>
          </cell>
          <cell r="E78">
            <v>16415181.84</v>
          </cell>
          <cell r="F78" t="str">
            <v>Técnico Administrativo</v>
          </cell>
          <cell r="G78" t="str">
            <v>20SEG</v>
          </cell>
          <cell r="H78" t="str">
            <v>DIVISION RECURSOS HUMANOS</v>
          </cell>
          <cell r="M78" t="str">
            <v>C</v>
          </cell>
          <cell r="N78" t="str">
            <v>VE</v>
          </cell>
          <cell r="O78" t="str">
            <v>ES</v>
          </cell>
          <cell r="P78">
            <v>808521</v>
          </cell>
          <cell r="Q78">
            <v>0</v>
          </cell>
          <cell r="R78" t="str">
            <v>2</v>
          </cell>
          <cell r="S78">
            <v>20442</v>
          </cell>
          <cell r="T78">
            <v>31729</v>
          </cell>
          <cell r="U78">
            <v>47.711111111111109</v>
          </cell>
          <cell r="V78">
            <v>2.5833333333333335</v>
          </cell>
          <cell r="W78">
            <v>16.81111111111111</v>
          </cell>
          <cell r="X78" t="str">
            <v>5Tecnico</v>
          </cell>
          <cell r="Y78">
            <v>22986059.073333334</v>
          </cell>
          <cell r="AA78" t="str">
            <v>Mant</v>
          </cell>
          <cell r="AB78" t="str">
            <v>4065-12</v>
          </cell>
          <cell r="AC78">
            <v>41658810</v>
          </cell>
        </row>
        <row r="79">
          <cell r="C79" t="str">
            <v>CABALLERO CARRASCAL JACQUELINE</v>
          </cell>
          <cell r="D79" t="str">
            <v>2040-11</v>
          </cell>
          <cell r="E79">
            <v>29737405.522916667</v>
          </cell>
          <cell r="F79" t="str">
            <v>Jefe de División</v>
          </cell>
          <cell r="G79" t="str">
            <v>24ORIENTE</v>
          </cell>
          <cell r="H79" t="str">
            <v>DIVISION CREDITO Y PROGRAMAS INTERNACIONALES</v>
          </cell>
          <cell r="K79" t="str">
            <v>x</v>
          </cell>
          <cell r="M79" t="str">
            <v>C</v>
          </cell>
          <cell r="N79" t="str">
            <v>P</v>
          </cell>
          <cell r="O79" t="str">
            <v>ES</v>
          </cell>
          <cell r="P79">
            <v>1464700</v>
          </cell>
          <cell r="Q79">
            <v>0</v>
          </cell>
          <cell r="R79" t="str">
            <v>2</v>
          </cell>
          <cell r="S79">
            <v>23214</v>
          </cell>
          <cell r="T79">
            <v>33086</v>
          </cell>
          <cell r="U79">
            <v>40.119444444444447</v>
          </cell>
          <cell r="V79">
            <v>0</v>
          </cell>
          <cell r="W79">
            <v>13.094444444444445</v>
          </cell>
          <cell r="X79" t="str">
            <v>3Ejecutivo</v>
          </cell>
          <cell r="Y79">
            <v>11178590.4</v>
          </cell>
          <cell r="Z79" t="str">
            <v>ORIENTE</v>
          </cell>
          <cell r="AA79" t="str">
            <v>SUP</v>
          </cell>
          <cell r="AB79" t="str">
            <v>sale</v>
          </cell>
          <cell r="AC79">
            <v>63324691</v>
          </cell>
        </row>
        <row r="80">
          <cell r="C80" t="str">
            <v>CABEZA MONSALVE ANA VICTORIA</v>
          </cell>
          <cell r="D80" t="str">
            <v>4065-11</v>
          </cell>
          <cell r="E80">
            <v>16080398.177083332</v>
          </cell>
          <cell r="F80" t="str">
            <v>Técnico Administrativo</v>
          </cell>
          <cell r="G80" t="str">
            <v>24ORIENTE</v>
          </cell>
          <cell r="H80" t="str">
            <v>DIVISION ADMINISTRATIVA Y FINANCIERA</v>
          </cell>
          <cell r="K80" t="str">
            <v>X</v>
          </cell>
          <cell r="M80" t="str">
            <v>C</v>
          </cell>
          <cell r="O80" t="str">
            <v>UN</v>
          </cell>
          <cell r="P80">
            <v>761453</v>
          </cell>
          <cell r="Q80">
            <v>0</v>
          </cell>
          <cell r="R80" t="str">
            <v>2</v>
          </cell>
          <cell r="S80">
            <v>24535</v>
          </cell>
          <cell r="T80">
            <v>32638</v>
          </cell>
          <cell r="U80">
            <v>36.50277777777778</v>
          </cell>
          <cell r="V80">
            <v>4.083333333333333</v>
          </cell>
          <cell r="W80">
            <v>14.319444444444445</v>
          </cell>
          <cell r="X80" t="str">
            <v>5Tecnico</v>
          </cell>
          <cell r="Y80">
            <v>19441093.203570601</v>
          </cell>
          <cell r="Z80" t="str">
            <v>ORIENTE</v>
          </cell>
          <cell r="AA80" t="str">
            <v>SUP</v>
          </cell>
          <cell r="AB80" t="str">
            <v>sale</v>
          </cell>
          <cell r="AC80">
            <v>63330738</v>
          </cell>
        </row>
        <row r="81">
          <cell r="C81" t="str">
            <v>CABEZAS CASTILLO GASTON JAVIER</v>
          </cell>
          <cell r="D81" t="str">
            <v>2035-16</v>
          </cell>
          <cell r="E81">
            <v>34713218.367083333</v>
          </cell>
          <cell r="F81" t="str">
            <v>Director o Gerente Regional</v>
          </cell>
          <cell r="G81" t="str">
            <v>25SUROCCIDENTE</v>
          </cell>
          <cell r="H81" t="str">
            <v>DIRECCION REGIONAL NARIÑO</v>
          </cell>
          <cell r="K81" t="str">
            <v>X</v>
          </cell>
          <cell r="M81" t="str">
            <v>LNR</v>
          </cell>
          <cell r="O81" t="str">
            <v>ES</v>
          </cell>
          <cell r="P81">
            <v>1709781</v>
          </cell>
          <cell r="Q81">
            <v>0</v>
          </cell>
          <cell r="R81" t="str">
            <v>1</v>
          </cell>
          <cell r="S81">
            <v>23293</v>
          </cell>
          <cell r="T81">
            <v>37273</v>
          </cell>
          <cell r="U81">
            <v>39.905555555555559</v>
          </cell>
          <cell r="V81">
            <v>2.0833333333333335</v>
          </cell>
          <cell r="W81">
            <v>1.6333333333333333</v>
          </cell>
          <cell r="X81" t="str">
            <v>3Ejecutivo</v>
          </cell>
          <cell r="Y81">
            <v>13049048.592</v>
          </cell>
          <cell r="Z81" t="str">
            <v>SUROCCIDENTE</v>
          </cell>
          <cell r="AA81" t="str">
            <v>SUP</v>
          </cell>
          <cell r="AB81" t="str">
            <v>sale</v>
          </cell>
          <cell r="AC81">
            <v>13013163</v>
          </cell>
        </row>
        <row r="82">
          <cell r="C82" t="str">
            <v>CABEZAS TORRES JENNY DOMINGA</v>
          </cell>
          <cell r="D82" t="str">
            <v>4065-11</v>
          </cell>
          <cell r="E82">
            <v>16080398.177083332</v>
          </cell>
          <cell r="F82" t="str">
            <v>Técnico Administrativo</v>
          </cell>
          <cell r="G82" t="str">
            <v>19SDF</v>
          </cell>
          <cell r="H82" t="str">
            <v>GRUPO CONTABILIDAD</v>
          </cell>
          <cell r="L82" t="str">
            <v>MCF</v>
          </cell>
          <cell r="M82" t="str">
            <v>C</v>
          </cell>
          <cell r="O82" t="str">
            <v>TC</v>
          </cell>
          <cell r="P82">
            <v>761453</v>
          </cell>
          <cell r="Q82">
            <v>0</v>
          </cell>
          <cell r="R82" t="str">
            <v>2</v>
          </cell>
          <cell r="S82">
            <v>23593</v>
          </cell>
          <cell r="T82">
            <v>33203</v>
          </cell>
          <cell r="U82">
            <v>39.086111111111109</v>
          </cell>
          <cell r="V82">
            <v>0.25</v>
          </cell>
          <cell r="W82">
            <v>12.775</v>
          </cell>
          <cell r="X82" t="str">
            <v>5Tecnico</v>
          </cell>
          <cell r="Y82">
            <v>17384514.748978011</v>
          </cell>
          <cell r="AA82" t="str">
            <v>Mant</v>
          </cell>
          <cell r="AB82" t="str">
            <v>4065-11</v>
          </cell>
          <cell r="AC82">
            <v>51747222</v>
          </cell>
        </row>
        <row r="83">
          <cell r="C83" t="str">
            <v>CABRALES GUZMAN JEANNETTE ELISA</v>
          </cell>
          <cell r="D83" t="str">
            <v>5040-20</v>
          </cell>
          <cell r="E83">
            <v>16138824.14833333</v>
          </cell>
          <cell r="F83" t="str">
            <v>Secretario Ejecutivo</v>
          </cell>
          <cell r="G83" t="str">
            <v>19SDF</v>
          </cell>
          <cell r="H83" t="str">
            <v>GRUPO GESTION FINANCIERA Y CARTERA</v>
          </cell>
          <cell r="M83" t="str">
            <v>C</v>
          </cell>
          <cell r="O83" t="str">
            <v>ES</v>
          </cell>
          <cell r="P83">
            <v>764298</v>
          </cell>
          <cell r="Q83">
            <v>0</v>
          </cell>
          <cell r="R83" t="str">
            <v>2</v>
          </cell>
          <cell r="S83">
            <v>23664</v>
          </cell>
          <cell r="T83">
            <v>32766</v>
          </cell>
          <cell r="U83">
            <v>38.891666666666666</v>
          </cell>
          <cell r="V83">
            <v>0</v>
          </cell>
          <cell r="W83">
            <v>13.972222222222221</v>
          </cell>
          <cell r="X83" t="str">
            <v>6Asistencial</v>
          </cell>
          <cell r="Y83">
            <v>18995343.648273148</v>
          </cell>
          <cell r="AA83" t="str">
            <v>Mant</v>
          </cell>
          <cell r="AB83" t="str">
            <v>5040-20</v>
          </cell>
          <cell r="AC83">
            <v>51772906</v>
          </cell>
        </row>
        <row r="84">
          <cell r="C84" t="str">
            <v>CACERES CIFUENTES GLORIA MARIA</v>
          </cell>
          <cell r="D84" t="str">
            <v>4065-11</v>
          </cell>
          <cell r="E84">
            <v>16080398.177083332</v>
          </cell>
          <cell r="F84" t="str">
            <v>Técnico Administrativo</v>
          </cell>
          <cell r="G84" t="str">
            <v>19SDF</v>
          </cell>
          <cell r="H84" t="str">
            <v>GRUPO AHORRO EDUCATIVO</v>
          </cell>
          <cell r="M84" t="str">
            <v>C</v>
          </cell>
          <cell r="O84" t="str">
            <v>BACHILLER</v>
          </cell>
          <cell r="P84">
            <v>761453</v>
          </cell>
          <cell r="Q84">
            <v>0</v>
          </cell>
          <cell r="R84" t="str">
            <v>2</v>
          </cell>
          <cell r="S84">
            <v>19503</v>
          </cell>
          <cell r="T84">
            <v>28277</v>
          </cell>
          <cell r="U84">
            <v>50.280555555555559</v>
          </cell>
          <cell r="V84">
            <v>0</v>
          </cell>
          <cell r="W84">
            <v>26.261111111111113</v>
          </cell>
          <cell r="X84" t="str">
            <v>5Tecnico</v>
          </cell>
          <cell r="Y84">
            <v>34993967.766427077</v>
          </cell>
          <cell r="AA84" t="str">
            <v>Mant</v>
          </cell>
          <cell r="AB84" t="str">
            <v>4065-11</v>
          </cell>
          <cell r="AC84">
            <v>41635864</v>
          </cell>
        </row>
        <row r="85">
          <cell r="C85" t="str">
            <v>CACHAFEIRO URUETA ELISA</v>
          </cell>
          <cell r="D85" t="str">
            <v>4065-11</v>
          </cell>
          <cell r="E85">
            <v>16080398.177083332</v>
          </cell>
          <cell r="F85" t="str">
            <v>Técnico Administrativo</v>
          </cell>
          <cell r="G85" t="str">
            <v>23NORTE</v>
          </cell>
          <cell r="H85" t="str">
            <v>DIVISION CREDITO Y PROGRAMAS INTERNACIONALES</v>
          </cell>
          <cell r="K85" t="str">
            <v>X</v>
          </cell>
          <cell r="M85" t="str">
            <v>C</v>
          </cell>
          <cell r="O85" t="str">
            <v>BACHILLER</v>
          </cell>
          <cell r="P85">
            <v>761453</v>
          </cell>
          <cell r="Q85">
            <v>0</v>
          </cell>
          <cell r="R85" t="str">
            <v>2</v>
          </cell>
          <cell r="S85">
            <v>20439</v>
          </cell>
          <cell r="T85">
            <v>28537</v>
          </cell>
          <cell r="U85">
            <v>47.719444444444441</v>
          </cell>
          <cell r="V85">
            <v>0</v>
          </cell>
          <cell r="W85">
            <v>25.552777777777777</v>
          </cell>
          <cell r="X85" t="str">
            <v>5Tecnico</v>
          </cell>
          <cell r="Y85">
            <v>34094214.692542821</v>
          </cell>
          <cell r="Z85" t="str">
            <v>NORTE</v>
          </cell>
          <cell r="AA85" t="str">
            <v>SUP</v>
          </cell>
          <cell r="AB85" t="str">
            <v>sale</v>
          </cell>
          <cell r="AC85">
            <v>32623847</v>
          </cell>
        </row>
        <row r="86">
          <cell r="C86" t="str">
            <v>CADAVID MEJIA LUIS GUILLERMO</v>
          </cell>
          <cell r="D86" t="str">
            <v>2040-11</v>
          </cell>
          <cell r="E86">
            <v>32196065.86375</v>
          </cell>
          <cell r="F86" t="str">
            <v>Jefe de División</v>
          </cell>
          <cell r="G86" t="str">
            <v>22NOROCCIDENTE</v>
          </cell>
          <cell r="H86" t="str">
            <v>DIVISION CREDITO Y PROGRAMAS INTERNACIONALES</v>
          </cell>
          <cell r="L86">
            <v>2003</v>
          </cell>
          <cell r="M86" t="str">
            <v>C</v>
          </cell>
          <cell r="N86" t="str">
            <v>P</v>
          </cell>
          <cell r="O86" t="str">
            <v>UN</v>
          </cell>
          <cell r="P86">
            <v>1464700</v>
          </cell>
          <cell r="Q86">
            <v>121100</v>
          </cell>
          <cell r="R86" t="str">
            <v>1</v>
          </cell>
          <cell r="S86">
            <v>17824</v>
          </cell>
          <cell r="T86">
            <v>27135</v>
          </cell>
          <cell r="U86">
            <v>54.880555555555553</v>
          </cell>
          <cell r="V86">
            <v>0</v>
          </cell>
          <cell r="W86">
            <v>29.386111111111113</v>
          </cell>
          <cell r="X86" t="str">
            <v>3Ejecutivo</v>
          </cell>
          <cell r="Y86">
            <v>11178590.4</v>
          </cell>
          <cell r="Z86" t="str">
            <v>NOROCCIDENTE</v>
          </cell>
          <cell r="AA86" t="str">
            <v>crear</v>
          </cell>
          <cell r="AB86" t="str">
            <v>3010-16</v>
          </cell>
          <cell r="AC86">
            <v>8298170</v>
          </cell>
        </row>
        <row r="87">
          <cell r="C87" t="str">
            <v>CADAVID PALACIO LUZ AMPARO</v>
          </cell>
          <cell r="D87" t="str">
            <v>4065-09</v>
          </cell>
          <cell r="E87">
            <v>14586952.714583334</v>
          </cell>
          <cell r="F87" t="str">
            <v>Técnico Administrativo</v>
          </cell>
          <cell r="G87" t="str">
            <v>22NOROCCIDENTE</v>
          </cell>
          <cell r="H87" t="str">
            <v>DIVISION PROGRAMAS EN ADMINISTRACION</v>
          </cell>
          <cell r="K87" t="str">
            <v>X</v>
          </cell>
          <cell r="M87" t="str">
            <v>C</v>
          </cell>
          <cell r="O87" t="str">
            <v>BACHILLER</v>
          </cell>
          <cell r="P87">
            <v>688731</v>
          </cell>
          <cell r="Q87">
            <v>0</v>
          </cell>
          <cell r="R87" t="str">
            <v>2</v>
          </cell>
          <cell r="S87">
            <v>19383</v>
          </cell>
          <cell r="T87">
            <v>32009</v>
          </cell>
          <cell r="U87">
            <v>50.613888888888887</v>
          </cell>
          <cell r="V87">
            <v>0</v>
          </cell>
          <cell r="W87">
            <v>16.041666666666668</v>
          </cell>
          <cell r="X87" t="str">
            <v>5Tecnico</v>
          </cell>
          <cell r="Y87">
            <v>19628610.104234956</v>
          </cell>
          <cell r="Z87" t="str">
            <v>NOROCCIDENTE</v>
          </cell>
          <cell r="AA87" t="str">
            <v>SUP</v>
          </cell>
          <cell r="AB87" t="str">
            <v>sale</v>
          </cell>
          <cell r="AC87">
            <v>21651231</v>
          </cell>
        </row>
        <row r="88">
          <cell r="C88" t="str">
            <v>CAICEDO GALLEGO CARLOS ARTURO</v>
          </cell>
          <cell r="D88" t="str">
            <v>3020-12</v>
          </cell>
          <cell r="E88">
            <v>25294052.003333326</v>
          </cell>
          <cell r="F88" t="str">
            <v>Profesional Universitario</v>
          </cell>
          <cell r="G88" t="str">
            <v>15OSI</v>
          </cell>
          <cell r="H88" t="str">
            <v>DIVISION SISTEMATIZACION E INFORMATICA</v>
          </cell>
          <cell r="M88" t="str">
            <v>C</v>
          </cell>
          <cell r="N88" t="str">
            <v>P</v>
          </cell>
          <cell r="O88" t="str">
            <v>UN</v>
          </cell>
          <cell r="P88">
            <v>1245845</v>
          </cell>
          <cell r="Q88">
            <v>0</v>
          </cell>
          <cell r="R88" t="str">
            <v>1</v>
          </cell>
          <cell r="S88">
            <v>27365</v>
          </cell>
          <cell r="T88">
            <v>37428</v>
          </cell>
          <cell r="U88">
            <v>28.758333333333333</v>
          </cell>
          <cell r="V88">
            <v>1.5833333333333335</v>
          </cell>
          <cell r="W88">
            <v>1.2055555555555555</v>
          </cell>
          <cell r="X88" t="str">
            <v>4Profesional</v>
          </cell>
          <cell r="Y88">
            <v>9508289.040000001</v>
          </cell>
          <cell r="AA88" t="str">
            <v>Mant</v>
          </cell>
          <cell r="AB88" t="str">
            <v>3020-12</v>
          </cell>
          <cell r="AC88">
            <v>89001804</v>
          </cell>
        </row>
        <row r="89">
          <cell r="C89" t="str">
            <v>CALA VECINO VICENTE</v>
          </cell>
          <cell r="D89" t="str">
            <v>2040-11</v>
          </cell>
          <cell r="E89">
            <v>29737405.522916667</v>
          </cell>
          <cell r="F89" t="str">
            <v>Jefe de División</v>
          </cell>
          <cell r="G89" t="str">
            <v>24ORIENTE</v>
          </cell>
          <cell r="H89" t="str">
            <v>DIVISION ADMINISTRATIVA Y FINANCIERA</v>
          </cell>
          <cell r="K89" t="str">
            <v>x</v>
          </cell>
          <cell r="M89" t="str">
            <v>C</v>
          </cell>
          <cell r="N89" t="str">
            <v>P</v>
          </cell>
          <cell r="O89" t="str">
            <v>ES</v>
          </cell>
          <cell r="P89">
            <v>1464700</v>
          </cell>
          <cell r="Q89">
            <v>0</v>
          </cell>
          <cell r="R89" t="str">
            <v>1</v>
          </cell>
          <cell r="S89">
            <v>19240</v>
          </cell>
          <cell r="T89">
            <v>31852</v>
          </cell>
          <cell r="U89">
            <v>51.005555555555553</v>
          </cell>
          <cell r="V89">
            <v>0</v>
          </cell>
          <cell r="W89">
            <v>16.469444444444445</v>
          </cell>
          <cell r="X89" t="str">
            <v>3Ejecutivo</v>
          </cell>
          <cell r="Y89">
            <v>11178590.4</v>
          </cell>
          <cell r="Z89" t="str">
            <v>ORIENTE</v>
          </cell>
          <cell r="AA89" t="str">
            <v>SUP</v>
          </cell>
          <cell r="AB89" t="str">
            <v>sale</v>
          </cell>
          <cell r="AC89">
            <v>19183820</v>
          </cell>
        </row>
        <row r="90">
          <cell r="C90" t="str">
            <v>CALLEJAS RAMIREZ WILLIAM</v>
          </cell>
          <cell r="D90" t="str">
            <v>4065-09</v>
          </cell>
          <cell r="E90">
            <v>14586952.714583334</v>
          </cell>
          <cell r="F90" t="str">
            <v>Técnico Administrativo</v>
          </cell>
          <cell r="G90" t="str">
            <v>19SDF</v>
          </cell>
          <cell r="H90" t="str">
            <v>GRUPO CONTABILIDAD</v>
          </cell>
          <cell r="K90" t="str">
            <v>X</v>
          </cell>
          <cell r="M90" t="str">
            <v>C</v>
          </cell>
          <cell r="N90" t="str">
            <v>P</v>
          </cell>
          <cell r="O90" t="str">
            <v>BACHILLER</v>
          </cell>
          <cell r="P90">
            <v>688731</v>
          </cell>
          <cell r="Q90">
            <v>0</v>
          </cell>
          <cell r="R90" t="str">
            <v>1</v>
          </cell>
          <cell r="S90">
            <v>25074</v>
          </cell>
          <cell r="T90">
            <v>37196</v>
          </cell>
          <cell r="U90">
            <v>35.030555555555559</v>
          </cell>
          <cell r="V90">
            <v>0</v>
          </cell>
          <cell r="W90">
            <v>1.8444444444444446</v>
          </cell>
          <cell r="X90" t="str">
            <v>5Tecnico</v>
          </cell>
          <cell r="Y90">
            <v>6570493.7400000002</v>
          </cell>
          <cell r="AA90" t="str">
            <v>SUP</v>
          </cell>
          <cell r="AB90" t="str">
            <v>sale</v>
          </cell>
          <cell r="AC90">
            <v>79182320</v>
          </cell>
        </row>
        <row r="91">
          <cell r="C91" t="str">
            <v>CAMAYO GUETIO NATIVIDAD</v>
          </cell>
          <cell r="D91" t="str">
            <v>4065-09</v>
          </cell>
          <cell r="E91">
            <v>14586952.714583334</v>
          </cell>
          <cell r="F91" t="str">
            <v>Técnico Administrativo</v>
          </cell>
          <cell r="G91" t="str">
            <v>24ORIENTE</v>
          </cell>
          <cell r="H91" t="str">
            <v>GRUPO OPERATIVO</v>
          </cell>
          <cell r="K91" t="str">
            <v>X</v>
          </cell>
          <cell r="M91" t="str">
            <v>C</v>
          </cell>
          <cell r="N91" t="str">
            <v>P</v>
          </cell>
          <cell r="O91" t="str">
            <v>TC</v>
          </cell>
          <cell r="P91">
            <v>688731</v>
          </cell>
          <cell r="Q91">
            <v>0</v>
          </cell>
          <cell r="R91" t="str">
            <v>2</v>
          </cell>
          <cell r="S91">
            <v>28029</v>
          </cell>
          <cell r="T91">
            <v>37397</v>
          </cell>
          <cell r="U91">
            <v>26.941666666666666</v>
          </cell>
          <cell r="V91">
            <v>1</v>
          </cell>
          <cell r="W91">
            <v>1.288888888888889</v>
          </cell>
          <cell r="X91" t="str">
            <v>5Tecnico</v>
          </cell>
          <cell r="Y91">
            <v>6570493.7400000002</v>
          </cell>
          <cell r="Z91" t="str">
            <v>ORIENTE</v>
          </cell>
          <cell r="AA91" t="str">
            <v>SUP</v>
          </cell>
          <cell r="AB91" t="str">
            <v>sale</v>
          </cell>
          <cell r="AC91">
            <v>40446688</v>
          </cell>
        </row>
        <row r="92">
          <cell r="C92" t="str">
            <v>CAMPEROS DURAN GILBERTO</v>
          </cell>
          <cell r="D92" t="str">
            <v>4065-11</v>
          </cell>
          <cell r="E92">
            <v>16080398.177083332</v>
          </cell>
          <cell r="F92" t="str">
            <v>Técnico Administrativo</v>
          </cell>
          <cell r="G92" t="str">
            <v>24ORIENTE</v>
          </cell>
          <cell r="H92" t="str">
            <v>GRUPO ADMINISTRATIVO Y FINANCIERO</v>
          </cell>
          <cell r="K92" t="str">
            <v>X</v>
          </cell>
          <cell r="M92" t="str">
            <v>C</v>
          </cell>
          <cell r="O92" t="str">
            <v>TC</v>
          </cell>
          <cell r="P92">
            <v>761453</v>
          </cell>
          <cell r="Q92">
            <v>0</v>
          </cell>
          <cell r="R92" t="str">
            <v>1</v>
          </cell>
          <cell r="S92">
            <v>18756</v>
          </cell>
          <cell r="T92">
            <v>31936</v>
          </cell>
          <cell r="U92">
            <v>52.325000000000003</v>
          </cell>
          <cell r="V92">
            <v>0</v>
          </cell>
          <cell r="W92">
            <v>16.241666666666667</v>
          </cell>
          <cell r="X92" t="str">
            <v>5Tecnico</v>
          </cell>
          <cell r="Y92">
            <v>21883280.118399307</v>
          </cell>
          <cell r="Z92" t="str">
            <v>ORIENTE</v>
          </cell>
          <cell r="AA92" t="str">
            <v>SUP</v>
          </cell>
          <cell r="AB92" t="str">
            <v>sale</v>
          </cell>
          <cell r="AC92">
            <v>13243922</v>
          </cell>
        </row>
        <row r="93">
          <cell r="C93" t="str">
            <v>CANCINO NARANJO MAURICIO RAFAEL</v>
          </cell>
          <cell r="D93" t="str">
            <v>5120-09</v>
          </cell>
          <cell r="E93">
            <v>11768661.421249999</v>
          </cell>
          <cell r="F93" t="str">
            <v>Auxiliar Administrativo</v>
          </cell>
          <cell r="G93" t="str">
            <v>19SDF</v>
          </cell>
          <cell r="H93" t="str">
            <v>GRUPO TESORERIA</v>
          </cell>
          <cell r="M93" t="str">
            <v>C</v>
          </cell>
          <cell r="O93" t="str">
            <v>UN</v>
          </cell>
          <cell r="P93">
            <v>468655</v>
          </cell>
          <cell r="Q93">
            <v>0</v>
          </cell>
          <cell r="R93" t="str">
            <v>1</v>
          </cell>
          <cell r="S93">
            <v>24074</v>
          </cell>
          <cell r="T93">
            <v>36063</v>
          </cell>
          <cell r="U93">
            <v>37.769444444444446</v>
          </cell>
          <cell r="V93">
            <v>0</v>
          </cell>
          <cell r="W93">
            <v>4.9444444444444446</v>
          </cell>
          <cell r="X93" t="str">
            <v>6Asistencial</v>
          </cell>
          <cell r="Y93">
            <v>2923107.8254687497</v>
          </cell>
          <cell r="AA93" t="str">
            <v>Mant</v>
          </cell>
          <cell r="AB93" t="str">
            <v>5120-09</v>
          </cell>
          <cell r="AC93">
            <v>78018318</v>
          </cell>
        </row>
        <row r="94">
          <cell r="C94" t="str">
            <v>CAÑADAS FORERO LUIS ENRIQUE</v>
          </cell>
          <cell r="D94" t="str">
            <v>3020-08</v>
          </cell>
          <cell r="E94">
            <v>21196717.882083338</v>
          </cell>
          <cell r="F94" t="str">
            <v>Profesional Universitario</v>
          </cell>
          <cell r="G94" t="str">
            <v>21CENTRO</v>
          </cell>
          <cell r="H94" t="str">
            <v>GRUPO PRESUPUESTO</v>
          </cell>
          <cell r="K94" t="str">
            <v>X</v>
          </cell>
          <cell r="M94" t="str">
            <v>C</v>
          </cell>
          <cell r="O94" t="str">
            <v>UN</v>
          </cell>
          <cell r="P94">
            <v>1044033</v>
          </cell>
          <cell r="Q94">
            <v>0</v>
          </cell>
          <cell r="R94" t="str">
            <v>1</v>
          </cell>
          <cell r="S94">
            <v>22952</v>
          </cell>
          <cell r="T94">
            <v>35667</v>
          </cell>
          <cell r="U94">
            <v>40.841666666666669</v>
          </cell>
          <cell r="V94">
            <v>0</v>
          </cell>
          <cell r="W94">
            <v>6.0277777777777777</v>
          </cell>
          <cell r="X94" t="str">
            <v>4Profesional</v>
          </cell>
          <cell r="Y94">
            <v>6609946.9749918971</v>
          </cell>
          <cell r="Z94" t="str">
            <v>CENTRO</v>
          </cell>
          <cell r="AA94" t="str">
            <v>SUP</v>
          </cell>
          <cell r="AB94" t="str">
            <v>sale</v>
          </cell>
          <cell r="AC94">
            <v>11792523</v>
          </cell>
        </row>
        <row r="95">
          <cell r="C95" t="str">
            <v>CARDONA GIRALDO MIRIAM</v>
          </cell>
          <cell r="D95" t="str">
            <v>3020-08</v>
          </cell>
          <cell r="E95">
            <v>21196717.882083338</v>
          </cell>
          <cell r="F95" t="str">
            <v>Profesional Universitario</v>
          </cell>
          <cell r="G95" t="str">
            <v>20SEG</v>
          </cell>
          <cell r="H95" t="str">
            <v>SECRETARIA GENERAL</v>
          </cell>
          <cell r="M95" t="str">
            <v>C</v>
          </cell>
          <cell r="N95" t="str">
            <v>VE</v>
          </cell>
          <cell r="O95" t="str">
            <v>ES</v>
          </cell>
          <cell r="P95">
            <v>1044033</v>
          </cell>
          <cell r="Q95">
            <v>0</v>
          </cell>
          <cell r="R95" t="str">
            <v>2</v>
          </cell>
          <cell r="S95">
            <v>23359</v>
          </cell>
          <cell r="T95">
            <v>30691</v>
          </cell>
          <cell r="U95">
            <v>39.725000000000001</v>
          </cell>
          <cell r="V95">
            <v>0</v>
          </cell>
          <cell r="W95">
            <v>19.652777777777779</v>
          </cell>
          <cell r="X95" t="str">
            <v>4Profesional</v>
          </cell>
          <cell r="Y95">
            <v>34565391.506167829</v>
          </cell>
          <cell r="AA95" t="str">
            <v>Mant</v>
          </cell>
          <cell r="AB95" t="str">
            <v>3020-08</v>
          </cell>
          <cell r="AC95">
            <v>25159004</v>
          </cell>
        </row>
        <row r="96">
          <cell r="C96" t="str">
            <v>CARO LOPEZ LUZ MARY</v>
          </cell>
          <cell r="D96" t="str">
            <v>4065-09</v>
          </cell>
          <cell r="E96">
            <v>14586952.714583334</v>
          </cell>
          <cell r="F96" t="str">
            <v>Técnico Administrativo</v>
          </cell>
          <cell r="G96" t="str">
            <v>22NOROCCIDENTE</v>
          </cell>
          <cell r="H96" t="str">
            <v>DIVISION PROGRAMAS EN ADMINISTRACION</v>
          </cell>
          <cell r="K96" t="str">
            <v>X</v>
          </cell>
          <cell r="M96" t="str">
            <v>C</v>
          </cell>
          <cell r="O96" t="str">
            <v>BACHILLER</v>
          </cell>
          <cell r="P96">
            <v>688731</v>
          </cell>
          <cell r="Q96">
            <v>0</v>
          </cell>
          <cell r="R96" t="str">
            <v>2</v>
          </cell>
          <cell r="S96">
            <v>23557</v>
          </cell>
          <cell r="T96">
            <v>32752</v>
          </cell>
          <cell r="U96">
            <v>39.18333333333333</v>
          </cell>
          <cell r="V96">
            <v>0</v>
          </cell>
          <cell r="W96">
            <v>14.011111111111111</v>
          </cell>
          <cell r="X96" t="str">
            <v>5Tecnico</v>
          </cell>
          <cell r="Y96">
            <v>17295342.9298831</v>
          </cell>
          <cell r="Z96" t="str">
            <v>NOROCCIDENTE</v>
          </cell>
          <cell r="AA96" t="str">
            <v>SUP</v>
          </cell>
          <cell r="AB96" t="str">
            <v>sale</v>
          </cell>
          <cell r="AC96">
            <v>43076006</v>
          </cell>
        </row>
        <row r="97">
          <cell r="C97" t="str">
            <v>CARRASCO CUMPLIDO NEYDA ISABEL</v>
          </cell>
          <cell r="D97" t="str">
            <v>4065-09</v>
          </cell>
          <cell r="E97">
            <v>14586952.714583334</v>
          </cell>
          <cell r="F97" t="str">
            <v>Técnico Administrativo</v>
          </cell>
          <cell r="G97" t="str">
            <v>23NORTE</v>
          </cell>
          <cell r="H97" t="str">
            <v>DIVISION PROGRAMAS EN ADMINISTRACION</v>
          </cell>
          <cell r="K97" t="str">
            <v>X</v>
          </cell>
          <cell r="M97" t="str">
            <v>C</v>
          </cell>
          <cell r="O97" t="str">
            <v>SECUNDARIA</v>
          </cell>
          <cell r="P97">
            <v>688731</v>
          </cell>
          <cell r="Q97">
            <v>0</v>
          </cell>
          <cell r="R97" t="str">
            <v>2</v>
          </cell>
          <cell r="S97">
            <v>21488</v>
          </cell>
          <cell r="T97">
            <v>29350</v>
          </cell>
          <cell r="U97">
            <v>44.847222222222221</v>
          </cell>
          <cell r="V97">
            <v>0</v>
          </cell>
          <cell r="W97">
            <v>23.322222222222223</v>
          </cell>
          <cell r="X97" t="str">
            <v>5Tecnico</v>
          </cell>
          <cell r="Y97">
            <v>28261698.649336804</v>
          </cell>
          <cell r="Z97" t="str">
            <v>NORTE</v>
          </cell>
          <cell r="AA97" t="str">
            <v>SUP</v>
          </cell>
          <cell r="AB97" t="str">
            <v>sale</v>
          </cell>
          <cell r="AC97">
            <v>45441153</v>
          </cell>
        </row>
        <row r="98">
          <cell r="C98" t="str">
            <v>CARREÑO MORENO LUZ MARINA</v>
          </cell>
          <cell r="D98" t="str">
            <v>4065-15</v>
          </cell>
          <cell r="E98">
            <v>18995922.495416671</v>
          </cell>
          <cell r="F98" t="str">
            <v>Técnico Administrativo</v>
          </cell>
          <cell r="G98" t="str">
            <v>19SDF</v>
          </cell>
          <cell r="H98" t="str">
            <v>SUBDIRECCION FINANCIERA</v>
          </cell>
          <cell r="M98" t="str">
            <v>C</v>
          </cell>
          <cell r="N98" t="str">
            <v>VE</v>
          </cell>
          <cell r="O98" t="str">
            <v>UN</v>
          </cell>
          <cell r="P98">
            <v>935634</v>
          </cell>
          <cell r="Q98">
            <v>0</v>
          </cell>
          <cell r="R98" t="str">
            <v>2</v>
          </cell>
          <cell r="S98">
            <v>24336</v>
          </cell>
          <cell r="T98">
            <v>32288</v>
          </cell>
          <cell r="U98">
            <v>37.049999999999997</v>
          </cell>
          <cell r="V98">
            <v>0</v>
          </cell>
          <cell r="W98">
            <v>15.277777777777779</v>
          </cell>
          <cell r="X98" t="str">
            <v>5Tecnico</v>
          </cell>
          <cell r="Y98">
            <v>24336034.193038195</v>
          </cell>
          <cell r="AA98" t="str">
            <v>Mant</v>
          </cell>
          <cell r="AB98" t="str">
            <v>4065-15</v>
          </cell>
          <cell r="AC98">
            <v>63392036</v>
          </cell>
        </row>
        <row r="99">
          <cell r="C99" t="str">
            <v>CARRILLO PEREA ADRIANA PATRICIA</v>
          </cell>
          <cell r="D99" t="str">
            <v>3020-06</v>
          </cell>
          <cell r="E99">
            <v>18995922.495416671</v>
          </cell>
          <cell r="F99" t="str">
            <v>Profesional Universitario</v>
          </cell>
          <cell r="G99" t="str">
            <v>24ORIENTE</v>
          </cell>
          <cell r="H99" t="str">
            <v>DIVISION ADMINISTRATIVA Y FINANCIERA</v>
          </cell>
          <cell r="M99" t="str">
            <v>C</v>
          </cell>
          <cell r="O99" t="str">
            <v>ES</v>
          </cell>
          <cell r="P99">
            <v>935634</v>
          </cell>
          <cell r="Q99">
            <v>0</v>
          </cell>
          <cell r="R99" t="str">
            <v>2</v>
          </cell>
          <cell r="S99">
            <v>26192</v>
          </cell>
          <cell r="T99">
            <v>33044</v>
          </cell>
          <cell r="U99">
            <v>31.969444444444445</v>
          </cell>
          <cell r="V99">
            <v>0</v>
          </cell>
          <cell r="W99">
            <v>13.208333333333334</v>
          </cell>
          <cell r="X99" t="str">
            <v>4Profesional</v>
          </cell>
          <cell r="Y99">
            <v>21166690.20510764</v>
          </cell>
          <cell r="Z99" t="str">
            <v>ORIENTE</v>
          </cell>
          <cell r="AA99" t="str">
            <v>Mant</v>
          </cell>
          <cell r="AB99" t="str">
            <v>3020-06</v>
          </cell>
          <cell r="AC99">
            <v>63365221</v>
          </cell>
        </row>
        <row r="100">
          <cell r="C100" t="str">
            <v>CARVAJAL GUEVARA LUZ STELLA</v>
          </cell>
          <cell r="D100" t="str">
            <v>5120-12</v>
          </cell>
          <cell r="E100">
            <v>13279546.932500001</v>
          </cell>
          <cell r="F100" t="str">
            <v>Auxiliar Administrativo</v>
          </cell>
          <cell r="G100" t="str">
            <v>21CENTRO</v>
          </cell>
          <cell r="H100" t="str">
            <v>GRUPO CARTERA</v>
          </cell>
          <cell r="L100" t="str">
            <v>MCF</v>
          </cell>
          <cell r="M100" t="str">
            <v>C</v>
          </cell>
          <cell r="O100" t="str">
            <v>BACHILLER</v>
          </cell>
          <cell r="P100">
            <v>596996</v>
          </cell>
          <cell r="Q100">
            <v>0</v>
          </cell>
          <cell r="R100" t="str">
            <v>2</v>
          </cell>
          <cell r="S100">
            <v>24995</v>
          </cell>
          <cell r="T100">
            <v>33101</v>
          </cell>
          <cell r="U100">
            <v>35.24722222222222</v>
          </cell>
          <cell r="V100">
            <v>0</v>
          </cell>
          <cell r="W100">
            <v>13.052777777777777</v>
          </cell>
          <cell r="X100" t="str">
            <v>6Asistencial</v>
          </cell>
          <cell r="Y100">
            <v>14870710.361645835</v>
          </cell>
          <cell r="Z100" t="str">
            <v>CENTRO</v>
          </cell>
          <cell r="AA100" t="str">
            <v>Mant</v>
          </cell>
          <cell r="AB100" t="str">
            <v>5120-12</v>
          </cell>
          <cell r="AC100">
            <v>51920934</v>
          </cell>
        </row>
        <row r="101">
          <cell r="C101" t="str">
            <v>CARVAJAL PINTO HUMBERTO DARIO</v>
          </cell>
          <cell r="D101" t="str">
            <v>5120-10</v>
          </cell>
          <cell r="E101">
            <v>11597824.078333335</v>
          </cell>
          <cell r="F101" t="str">
            <v>Auxiliar Administrativo</v>
          </cell>
          <cell r="G101" t="str">
            <v>24ORIENTE</v>
          </cell>
          <cell r="H101" t="str">
            <v>DIVISION ADMINISTRATIVA Y FINANCIERA</v>
          </cell>
          <cell r="K101" t="str">
            <v>X</v>
          </cell>
          <cell r="M101" t="str">
            <v>C</v>
          </cell>
          <cell r="N101" t="str">
            <v>P</v>
          </cell>
          <cell r="O101" t="str">
            <v>BACHILLER</v>
          </cell>
          <cell r="P101">
            <v>515106</v>
          </cell>
          <cell r="Q101">
            <v>0</v>
          </cell>
          <cell r="R101" t="str">
            <v>1</v>
          </cell>
          <cell r="S101">
            <v>27281</v>
          </cell>
          <cell r="T101">
            <v>36525</v>
          </cell>
          <cell r="U101">
            <v>28.988888888888887</v>
          </cell>
          <cell r="V101">
            <v>2.9166666666666665</v>
          </cell>
          <cell r="W101">
            <v>3.6805555555555554</v>
          </cell>
          <cell r="X101" t="str">
            <v>6Asistencial</v>
          </cell>
          <cell r="Y101">
            <v>6570493.7400000002</v>
          </cell>
          <cell r="Z101" t="str">
            <v>ORIENTE</v>
          </cell>
          <cell r="AA101" t="str">
            <v>SUP</v>
          </cell>
          <cell r="AB101" t="str">
            <v>sale</v>
          </cell>
          <cell r="AC101">
            <v>91486597</v>
          </cell>
        </row>
        <row r="102">
          <cell r="C102" t="str">
            <v>CASSAS BERROCAL MARIELA-DEL-ROSARIO</v>
          </cell>
          <cell r="D102" t="str">
            <v>5120-10</v>
          </cell>
          <cell r="E102">
            <v>11597824.078333335</v>
          </cell>
          <cell r="F102" t="str">
            <v>Auxiliar Administrativo</v>
          </cell>
          <cell r="G102" t="str">
            <v>23NORTE</v>
          </cell>
          <cell r="H102" t="str">
            <v>GRUPO OPERATIVO</v>
          </cell>
          <cell r="L102">
            <v>2005</v>
          </cell>
          <cell r="M102" t="str">
            <v>C</v>
          </cell>
          <cell r="O102" t="str">
            <v>UN</v>
          </cell>
          <cell r="P102">
            <v>515106</v>
          </cell>
          <cell r="Q102">
            <v>0</v>
          </cell>
          <cell r="R102" t="str">
            <v>2</v>
          </cell>
          <cell r="S102">
            <v>18406</v>
          </cell>
          <cell r="T102">
            <v>29618</v>
          </cell>
          <cell r="U102">
            <v>53.283333333333331</v>
          </cell>
          <cell r="V102">
            <v>14.416666666666666</v>
          </cell>
          <cell r="W102">
            <v>22.594444444444445</v>
          </cell>
          <cell r="X102" t="str">
            <v>6Asistencial</v>
          </cell>
          <cell r="Y102">
            <v>22159213.984754633</v>
          </cell>
          <cell r="Z102" t="str">
            <v>NORTE</v>
          </cell>
          <cell r="AA102" t="str">
            <v>Mant</v>
          </cell>
          <cell r="AB102" t="str">
            <v>5120-10</v>
          </cell>
          <cell r="AC102">
            <v>34959218</v>
          </cell>
        </row>
        <row r="103">
          <cell r="C103" t="str">
            <v>CASTAÑEDA BURBANO ALBA ALICIA</v>
          </cell>
          <cell r="D103" t="str">
            <v>3020-14</v>
          </cell>
          <cell r="E103">
            <v>27317929.430000003</v>
          </cell>
          <cell r="F103" t="str">
            <v>Profesional Universitario</v>
          </cell>
          <cell r="G103" t="str">
            <v>13OJU</v>
          </cell>
          <cell r="H103" t="str">
            <v>OFICINA JURIDICA</v>
          </cell>
          <cell r="M103" t="str">
            <v>C</v>
          </cell>
          <cell r="O103" t="str">
            <v>UN</v>
          </cell>
          <cell r="P103">
            <v>1345530</v>
          </cell>
          <cell r="Q103">
            <v>0</v>
          </cell>
          <cell r="R103" t="str">
            <v>2</v>
          </cell>
          <cell r="S103">
            <v>22834</v>
          </cell>
          <cell r="T103">
            <v>35289</v>
          </cell>
          <cell r="U103">
            <v>41.161111111111111</v>
          </cell>
          <cell r="V103">
            <v>4</v>
          </cell>
          <cell r="W103">
            <v>7.0638888888888891</v>
          </cell>
          <cell r="X103" t="str">
            <v>4Profesional</v>
          </cell>
          <cell r="Y103">
            <v>9603968.9797499999</v>
          </cell>
          <cell r="AA103" t="str">
            <v>Mant</v>
          </cell>
          <cell r="AB103" t="str">
            <v>3020-14</v>
          </cell>
          <cell r="AC103">
            <v>51751855</v>
          </cell>
        </row>
        <row r="104">
          <cell r="C104" t="str">
            <v>CASTAÑEDA VARGAS MARGARITA</v>
          </cell>
          <cell r="D104" t="str">
            <v>1020-06</v>
          </cell>
          <cell r="E104">
            <v>43327564.293749988</v>
          </cell>
          <cell r="F104" t="str">
            <v>Asesor</v>
          </cell>
          <cell r="G104" t="str">
            <v>20SEG</v>
          </cell>
          <cell r="H104" t="str">
            <v>SECRETARIA GENERAL</v>
          </cell>
          <cell r="K104" t="str">
            <v>X</v>
          </cell>
          <cell r="M104" t="str">
            <v>C</v>
          </cell>
          <cell r="N104" t="str">
            <v>P</v>
          </cell>
          <cell r="O104" t="str">
            <v>MG</v>
          </cell>
          <cell r="P104">
            <v>2134076</v>
          </cell>
          <cell r="Q104">
            <v>0</v>
          </cell>
          <cell r="R104" t="str">
            <v>2</v>
          </cell>
          <cell r="S104">
            <v>22101</v>
          </cell>
          <cell r="T104">
            <v>37676</v>
          </cell>
          <cell r="U104">
            <v>43.169444444444444</v>
          </cell>
          <cell r="V104">
            <v>0</v>
          </cell>
          <cell r="W104">
            <v>0.53055555555555556</v>
          </cell>
          <cell r="X104" t="str">
            <v>2Asesor</v>
          </cell>
          <cell r="Y104">
            <v>14929995.696000002</v>
          </cell>
          <cell r="AA104" t="str">
            <v>SUP</v>
          </cell>
          <cell r="AB104" t="str">
            <v>sale</v>
          </cell>
          <cell r="AC104">
            <v>51654254</v>
          </cell>
        </row>
        <row r="105">
          <cell r="C105" t="str">
            <v>CASTAÑO GARCIA GERMAN</v>
          </cell>
          <cell r="D105" t="str">
            <v>3020-06</v>
          </cell>
          <cell r="E105">
            <v>18995922.495416671</v>
          </cell>
          <cell r="F105" t="str">
            <v>Profesional Universitario</v>
          </cell>
          <cell r="G105" t="str">
            <v>25SUROCCIDENTE</v>
          </cell>
          <cell r="H105" t="str">
            <v>DIVISION PROGRAMAS EN ADMINISTRACION</v>
          </cell>
          <cell r="M105" t="str">
            <v>C</v>
          </cell>
          <cell r="O105" t="str">
            <v>UN</v>
          </cell>
          <cell r="P105">
            <v>935634</v>
          </cell>
          <cell r="Q105">
            <v>0</v>
          </cell>
          <cell r="R105" t="str">
            <v>1</v>
          </cell>
          <cell r="S105">
            <v>24278</v>
          </cell>
          <cell r="T105">
            <v>34605</v>
          </cell>
          <cell r="U105">
            <v>37.208333333333336</v>
          </cell>
          <cell r="V105">
            <v>0</v>
          </cell>
          <cell r="W105">
            <v>8.9361111111111118</v>
          </cell>
          <cell r="X105" t="str">
            <v>4Profesional</v>
          </cell>
          <cell r="Y105">
            <v>8112011.3976793988</v>
          </cell>
          <cell r="Z105" t="str">
            <v>SUROCCIDENTE</v>
          </cell>
          <cell r="AA105" t="str">
            <v>Mant</v>
          </cell>
          <cell r="AB105" t="str">
            <v>3020-06</v>
          </cell>
          <cell r="AC105">
            <v>16726391</v>
          </cell>
        </row>
        <row r="106">
          <cell r="C106" t="str">
            <v>CASTAÑO LOPEZ JHON JAIRO</v>
          </cell>
          <cell r="D106" t="str">
            <v>3020-06</v>
          </cell>
          <cell r="E106">
            <v>21241444.095416673</v>
          </cell>
          <cell r="F106" t="str">
            <v>Profesional Universitario</v>
          </cell>
          <cell r="G106" t="str">
            <v>22NOROCCIDENTE</v>
          </cell>
          <cell r="H106" t="str">
            <v>GRUPO CREDITO</v>
          </cell>
          <cell r="M106" t="str">
            <v>C</v>
          </cell>
          <cell r="N106" t="str">
            <v>VE</v>
          </cell>
          <cell r="O106" t="str">
            <v>ES</v>
          </cell>
          <cell r="P106">
            <v>935634</v>
          </cell>
          <cell r="Q106">
            <v>0</v>
          </cell>
          <cell r="R106" t="str">
            <v>1</v>
          </cell>
          <cell r="S106">
            <v>21183</v>
          </cell>
          <cell r="T106">
            <v>33913</v>
          </cell>
          <cell r="U106">
            <v>45.68333333333333</v>
          </cell>
          <cell r="V106">
            <v>1</v>
          </cell>
          <cell r="W106">
            <v>10.833333333333334</v>
          </cell>
          <cell r="X106" t="str">
            <v>4Profesional</v>
          </cell>
          <cell r="Y106">
            <v>17544582.790329862</v>
          </cell>
          <cell r="Z106" t="str">
            <v>NOROCCIDENTE</v>
          </cell>
          <cell r="AA106" t="str">
            <v>Mant</v>
          </cell>
          <cell r="AB106" t="str">
            <v>3020-06</v>
          </cell>
          <cell r="AC106">
            <v>8396018</v>
          </cell>
        </row>
        <row r="107">
          <cell r="C107" t="str">
            <v>CASTAÑO MORENO JACKELINE</v>
          </cell>
          <cell r="D107" t="str">
            <v>4065-09</v>
          </cell>
          <cell r="E107">
            <v>14586952.714583334</v>
          </cell>
          <cell r="F107" t="str">
            <v>Técnico Administrativo</v>
          </cell>
          <cell r="G107" t="str">
            <v>25SUROCCIDENTE</v>
          </cell>
          <cell r="H107" t="str">
            <v>DIVISION CREDITO Y PROGRAMAS INTERNACIONALES</v>
          </cell>
          <cell r="K107" t="str">
            <v>X</v>
          </cell>
          <cell r="M107" t="str">
            <v>C</v>
          </cell>
          <cell r="O107" t="str">
            <v>BACHILLER</v>
          </cell>
          <cell r="P107">
            <v>688731</v>
          </cell>
          <cell r="Q107">
            <v>0</v>
          </cell>
          <cell r="R107" t="str">
            <v>2</v>
          </cell>
          <cell r="S107">
            <v>25066</v>
          </cell>
          <cell r="T107">
            <v>32660</v>
          </cell>
          <cell r="U107">
            <v>35.052777777777777</v>
          </cell>
          <cell r="V107">
            <v>0</v>
          </cell>
          <cell r="W107">
            <v>14.261111111111111</v>
          </cell>
          <cell r="X107" t="str">
            <v>5Tecnico</v>
          </cell>
          <cell r="Y107">
            <v>17528669.647318289</v>
          </cell>
          <cell r="Z107" t="str">
            <v>SUROCCIDENTE</v>
          </cell>
          <cell r="AA107" t="str">
            <v>SUP</v>
          </cell>
          <cell r="AB107" t="str">
            <v>sale</v>
          </cell>
          <cell r="AC107">
            <v>29703817</v>
          </cell>
        </row>
        <row r="108">
          <cell r="C108" t="str">
            <v>CASTELLANOS DE CUELLAR ELVA MARINA</v>
          </cell>
          <cell r="D108" t="str">
            <v>5120-17</v>
          </cell>
          <cell r="E108">
            <v>16042796.106666669</v>
          </cell>
          <cell r="F108" t="str">
            <v>Auxiliar Administrativo</v>
          </cell>
          <cell r="G108" t="str">
            <v>19SDF</v>
          </cell>
          <cell r="H108" t="str">
            <v>GRUPO GESTION FINANCIERA Y CARTERA</v>
          </cell>
          <cell r="L108">
            <v>2004</v>
          </cell>
          <cell r="M108" t="str">
            <v>C</v>
          </cell>
          <cell r="O108" t="str">
            <v>BACHILLER</v>
          </cell>
          <cell r="P108">
            <v>703542</v>
          </cell>
          <cell r="Q108">
            <v>56080</v>
          </cell>
          <cell r="R108" t="str">
            <v>2</v>
          </cell>
          <cell r="S108">
            <v>18186</v>
          </cell>
          <cell r="T108">
            <v>26266</v>
          </cell>
          <cell r="U108">
            <v>53.888888888888886</v>
          </cell>
          <cell r="V108">
            <v>0</v>
          </cell>
          <cell r="W108">
            <v>31.766666666666666</v>
          </cell>
          <cell r="X108" t="str">
            <v>6Asistencial</v>
          </cell>
          <cell r="Y108">
            <v>42093867.234009258</v>
          </cell>
          <cell r="AA108" t="str">
            <v>Mant</v>
          </cell>
          <cell r="AB108" t="str">
            <v>5120-17</v>
          </cell>
          <cell r="AC108">
            <v>41484241</v>
          </cell>
        </row>
        <row r="109">
          <cell r="C109" t="str">
            <v>CASTELLANOS GUTIERREZ INGRID ELIANA</v>
          </cell>
          <cell r="D109" t="str">
            <v>5040-20</v>
          </cell>
          <cell r="E109">
            <v>17973139.348333329</v>
          </cell>
          <cell r="F109" t="str">
            <v>Secretario Ejecutivo</v>
          </cell>
          <cell r="G109" t="str">
            <v>20SEG</v>
          </cell>
          <cell r="H109" t="str">
            <v>GRUPO ALMACEN Y SUMINISTROS</v>
          </cell>
          <cell r="M109" t="str">
            <v>C</v>
          </cell>
          <cell r="O109" t="str">
            <v>UN</v>
          </cell>
          <cell r="P109">
            <v>764298</v>
          </cell>
          <cell r="Q109">
            <v>0</v>
          </cell>
          <cell r="R109" t="str">
            <v>2</v>
          </cell>
          <cell r="S109">
            <v>27087</v>
          </cell>
          <cell r="T109">
            <v>34240</v>
          </cell>
          <cell r="U109">
            <v>29.522222222222222</v>
          </cell>
          <cell r="V109">
            <v>0</v>
          </cell>
          <cell r="W109">
            <v>9.9361111111111118</v>
          </cell>
          <cell r="X109" t="str">
            <v>6Asistencial</v>
          </cell>
          <cell r="Y109">
            <v>13706317.573032407</v>
          </cell>
          <cell r="AA109" t="str">
            <v>Mant</v>
          </cell>
          <cell r="AB109" t="str">
            <v>5040-20</v>
          </cell>
          <cell r="AC109">
            <v>52221635</v>
          </cell>
        </row>
        <row r="110">
          <cell r="C110" t="str">
            <v>CASTRO BECERRA MARIA MERCEDES</v>
          </cell>
          <cell r="D110" t="str">
            <v>3020-06</v>
          </cell>
          <cell r="E110">
            <v>21241444.095416673</v>
          </cell>
          <cell r="F110" t="str">
            <v>Profesional Universitario</v>
          </cell>
          <cell r="G110" t="str">
            <v>25SUROCCIDENTE</v>
          </cell>
          <cell r="H110" t="str">
            <v>GRUPO PROGRAMAS INTERNACIONALES</v>
          </cell>
          <cell r="K110" t="str">
            <v>x</v>
          </cell>
          <cell r="M110" t="str">
            <v>C</v>
          </cell>
          <cell r="O110" t="str">
            <v>BACHILLER</v>
          </cell>
          <cell r="P110">
            <v>935634</v>
          </cell>
          <cell r="Q110">
            <v>0</v>
          </cell>
          <cell r="R110" t="str">
            <v>2</v>
          </cell>
          <cell r="S110">
            <v>20101</v>
          </cell>
          <cell r="T110">
            <v>31809</v>
          </cell>
          <cell r="U110">
            <v>48.647222222222226</v>
          </cell>
          <cell r="V110">
            <v>0</v>
          </cell>
          <cell r="W110">
            <v>16.594444444444445</v>
          </cell>
          <cell r="X110" t="str">
            <v>4Profesional</v>
          </cell>
          <cell r="Y110">
            <v>26298009.042709496</v>
          </cell>
          <cell r="Z110" t="str">
            <v>SUROCCIDENTE</v>
          </cell>
          <cell r="AA110" t="str">
            <v>SUP</v>
          </cell>
          <cell r="AB110" t="str">
            <v>sale</v>
          </cell>
          <cell r="AC110">
            <v>31151099</v>
          </cell>
        </row>
        <row r="111">
          <cell r="C111" t="str">
            <v>CASTRO MORENO GUSTAVO</v>
          </cell>
          <cell r="D111" t="str">
            <v>4065-15</v>
          </cell>
          <cell r="E111">
            <v>18995922.495416671</v>
          </cell>
          <cell r="F111" t="str">
            <v>Técnico Administrativo</v>
          </cell>
          <cell r="G111" t="str">
            <v>19SDF</v>
          </cell>
          <cell r="H111" t="str">
            <v>GRUPO TESORERIA</v>
          </cell>
          <cell r="M111" t="str">
            <v>C</v>
          </cell>
          <cell r="O111" t="str">
            <v>UN</v>
          </cell>
          <cell r="P111">
            <v>935634</v>
          </cell>
          <cell r="Q111">
            <v>0</v>
          </cell>
          <cell r="R111" t="str">
            <v>1</v>
          </cell>
          <cell r="S111">
            <v>20475</v>
          </cell>
          <cell r="T111">
            <v>28414</v>
          </cell>
          <cell r="U111">
            <v>47.62222222222222</v>
          </cell>
          <cell r="V111">
            <v>0</v>
          </cell>
          <cell r="W111">
            <v>25.886111111111113</v>
          </cell>
          <cell r="X111" t="str">
            <v>5Tecnico</v>
          </cell>
          <cell r="Y111">
            <v>40484596.417255789</v>
          </cell>
          <cell r="AA111" t="str">
            <v>Mant</v>
          </cell>
          <cell r="AB111" t="str">
            <v>4065-15</v>
          </cell>
          <cell r="AC111">
            <v>287901</v>
          </cell>
        </row>
        <row r="112">
          <cell r="C112" t="str">
            <v>CASTRO NAVIA AYDA</v>
          </cell>
          <cell r="D112" t="str">
            <v>2040-11</v>
          </cell>
          <cell r="E112">
            <v>29737405.522916667</v>
          </cell>
          <cell r="F112" t="str">
            <v>Jefe de División</v>
          </cell>
          <cell r="G112" t="str">
            <v>25SUROCCIDENTE</v>
          </cell>
          <cell r="H112" t="str">
            <v>DIVISION PROGRAMAS EN ADMINISTRACION</v>
          </cell>
          <cell r="K112" t="str">
            <v>X</v>
          </cell>
          <cell r="M112" t="str">
            <v>C</v>
          </cell>
          <cell r="N112" t="str">
            <v>P</v>
          </cell>
          <cell r="O112" t="str">
            <v>UN</v>
          </cell>
          <cell r="P112">
            <v>1464700</v>
          </cell>
          <cell r="Q112">
            <v>0</v>
          </cell>
          <cell r="R112" t="str">
            <v>2</v>
          </cell>
          <cell r="S112">
            <v>21381</v>
          </cell>
          <cell r="T112">
            <v>28216</v>
          </cell>
          <cell r="U112">
            <v>45.138888888888886</v>
          </cell>
          <cell r="V112">
            <v>0</v>
          </cell>
          <cell r="W112">
            <v>26.427777777777777</v>
          </cell>
          <cell r="X112" t="str">
            <v>3Ejecutivo</v>
          </cell>
          <cell r="Y112">
            <v>11178590.4</v>
          </cell>
          <cell r="Z112" t="str">
            <v>SUROCCIDENTE</v>
          </cell>
          <cell r="AA112" t="str">
            <v>SUP</v>
          </cell>
          <cell r="AB112" t="str">
            <v>sale</v>
          </cell>
          <cell r="AC112">
            <v>31293694</v>
          </cell>
        </row>
        <row r="113">
          <cell r="C113" t="str">
            <v>CASTRO QUINTERO HERMELINDA</v>
          </cell>
          <cell r="D113" t="str">
            <v>4065-11</v>
          </cell>
          <cell r="E113">
            <v>16080398.177083332</v>
          </cell>
          <cell r="F113" t="str">
            <v>Técnico Administrativo</v>
          </cell>
          <cell r="G113" t="str">
            <v>25SUROCCIDENTE</v>
          </cell>
          <cell r="H113" t="str">
            <v>GRUPO PROGRAMAS INTERNACIONALES</v>
          </cell>
          <cell r="L113">
            <v>2003</v>
          </cell>
          <cell r="M113" t="str">
            <v>C</v>
          </cell>
          <cell r="O113" t="str">
            <v>BACHILLER</v>
          </cell>
          <cell r="P113">
            <v>761453</v>
          </cell>
          <cell r="Q113">
            <v>0</v>
          </cell>
          <cell r="R113" t="str">
            <v>2</v>
          </cell>
          <cell r="S113">
            <v>16761</v>
          </cell>
          <cell r="T113">
            <v>28073</v>
          </cell>
          <cell r="U113">
            <v>57.791666666666664</v>
          </cell>
          <cell r="V113">
            <v>0</v>
          </cell>
          <cell r="W113">
            <v>26.822222222222223</v>
          </cell>
          <cell r="X113" t="str">
            <v>5Tecnico</v>
          </cell>
          <cell r="Y113">
            <v>35765184.686899304</v>
          </cell>
          <cell r="Z113" t="str">
            <v>SUROCCIDENTE</v>
          </cell>
          <cell r="AA113" t="str">
            <v>Mant</v>
          </cell>
          <cell r="AB113" t="str">
            <v>4065-11</v>
          </cell>
          <cell r="AC113">
            <v>24293428</v>
          </cell>
        </row>
        <row r="114">
          <cell r="C114" t="str">
            <v>CASTRO RAMOS GUSTAVO EDUARDO</v>
          </cell>
          <cell r="D114" t="str">
            <v>4065-12</v>
          </cell>
          <cell r="E114">
            <v>16415181.84</v>
          </cell>
          <cell r="F114" t="str">
            <v>Técnico Administrativo</v>
          </cell>
          <cell r="G114" t="str">
            <v>21CENTRO</v>
          </cell>
          <cell r="H114" t="str">
            <v>DIVISION CREDITO</v>
          </cell>
          <cell r="K114" t="str">
            <v>X</v>
          </cell>
          <cell r="M114" t="str">
            <v>C</v>
          </cell>
          <cell r="O114" t="str">
            <v>TC</v>
          </cell>
          <cell r="P114">
            <v>808521</v>
          </cell>
          <cell r="Q114">
            <v>0</v>
          </cell>
          <cell r="R114" t="str">
            <v>1</v>
          </cell>
          <cell r="S114">
            <v>20059</v>
          </cell>
          <cell r="T114">
            <v>27952</v>
          </cell>
          <cell r="U114">
            <v>48.761111111111113</v>
          </cell>
          <cell r="V114">
            <v>0</v>
          </cell>
          <cell r="W114">
            <v>27.15</v>
          </cell>
          <cell r="X114" t="str">
            <v>5Tecnico</v>
          </cell>
          <cell r="Y114">
            <v>36679881.5</v>
          </cell>
          <cell r="Z114" t="str">
            <v>CENTRO</v>
          </cell>
          <cell r="AA114" t="str">
            <v>SUP</v>
          </cell>
          <cell r="AB114" t="str">
            <v>sale</v>
          </cell>
          <cell r="AC114">
            <v>19341042</v>
          </cell>
        </row>
        <row r="115">
          <cell r="C115" t="str">
            <v>CIFUENTES CERON MIGUEL ANGEL</v>
          </cell>
          <cell r="D115" t="str">
            <v>5120-17</v>
          </cell>
          <cell r="E115">
            <v>14891116.80625</v>
          </cell>
          <cell r="F115" t="str">
            <v>Auxiliar Administrativo</v>
          </cell>
          <cell r="G115" t="str">
            <v>20SEG</v>
          </cell>
          <cell r="H115" t="str">
            <v>GRUPO ARCHIVO, PUBLICACIONES Y MICROFILMACION</v>
          </cell>
          <cell r="K115" t="str">
            <v>X</v>
          </cell>
          <cell r="M115" t="str">
            <v>C</v>
          </cell>
          <cell r="O115" t="str">
            <v>BACHILLER</v>
          </cell>
          <cell r="P115">
            <v>703542</v>
          </cell>
          <cell r="Q115">
            <v>0</v>
          </cell>
          <cell r="R115" t="str">
            <v>1</v>
          </cell>
          <cell r="S115">
            <v>23187</v>
          </cell>
          <cell r="T115">
            <v>33262</v>
          </cell>
          <cell r="U115">
            <v>40.194444444444443</v>
          </cell>
          <cell r="V115">
            <v>0</v>
          </cell>
          <cell r="W115">
            <v>12.613888888888889</v>
          </cell>
          <cell r="X115" t="str">
            <v>6Asistencial</v>
          </cell>
          <cell r="Y115">
            <v>15986683.791739583</v>
          </cell>
          <cell r="AA115" t="str">
            <v>SUP</v>
          </cell>
          <cell r="AB115" t="str">
            <v>sale</v>
          </cell>
          <cell r="AC115">
            <v>79292818</v>
          </cell>
        </row>
        <row r="116">
          <cell r="C116" t="str">
            <v>CLARO CLARO ALVARO ANTONIO</v>
          </cell>
          <cell r="D116" t="str">
            <v>5120-10</v>
          </cell>
          <cell r="E116">
            <v>12834078.478333335</v>
          </cell>
          <cell r="F116" t="str">
            <v>Auxiliar Administrativo</v>
          </cell>
          <cell r="G116" t="str">
            <v>24ORIENTE</v>
          </cell>
          <cell r="H116" t="str">
            <v>GRUPO ADMINISTRATIVO Y FINANCIERO</v>
          </cell>
          <cell r="K116" t="str">
            <v>X</v>
          </cell>
          <cell r="M116" t="str">
            <v>C</v>
          </cell>
          <cell r="N116" t="str">
            <v>VE</v>
          </cell>
          <cell r="O116" t="str">
            <v>UN</v>
          </cell>
          <cell r="P116">
            <v>515106</v>
          </cell>
          <cell r="Q116">
            <v>0</v>
          </cell>
          <cell r="R116" t="str">
            <v>1</v>
          </cell>
          <cell r="S116">
            <v>20901</v>
          </cell>
          <cell r="T116">
            <v>31807</v>
          </cell>
          <cell r="U116">
            <v>46.452777777777776</v>
          </cell>
          <cell r="V116">
            <v>0</v>
          </cell>
          <cell r="W116">
            <v>16.597222222222221</v>
          </cell>
          <cell r="X116" t="str">
            <v>6Asistencial</v>
          </cell>
          <cell r="Y116">
            <v>16413360.411662038</v>
          </cell>
          <cell r="Z116" t="str">
            <v>ORIENTE</v>
          </cell>
          <cell r="AA116" t="str">
            <v>SUP</v>
          </cell>
          <cell r="AB116" t="str">
            <v>sale</v>
          </cell>
          <cell r="AC116">
            <v>5458528</v>
          </cell>
        </row>
        <row r="117">
          <cell r="C117" t="str">
            <v>CLARO PEREZ FANNY GRACIELA</v>
          </cell>
          <cell r="D117" t="str">
            <v>4065-11</v>
          </cell>
          <cell r="E117">
            <v>16080398.177083332</v>
          </cell>
          <cell r="F117" t="str">
            <v>Técnico Administrativo</v>
          </cell>
          <cell r="G117" t="str">
            <v>24ORIENTE</v>
          </cell>
          <cell r="H117" t="str">
            <v>GRUPO ADMINISTRATIVO Y FINANCIERO</v>
          </cell>
          <cell r="K117" t="str">
            <v>X</v>
          </cell>
          <cell r="M117" t="str">
            <v>C</v>
          </cell>
          <cell r="O117" t="str">
            <v>TC</v>
          </cell>
          <cell r="P117">
            <v>761453</v>
          </cell>
          <cell r="Q117">
            <v>0</v>
          </cell>
          <cell r="R117" t="str">
            <v>2</v>
          </cell>
          <cell r="S117">
            <v>21936</v>
          </cell>
          <cell r="T117">
            <v>30774</v>
          </cell>
          <cell r="U117">
            <v>43.62222222222222</v>
          </cell>
          <cell r="V117">
            <v>2.5</v>
          </cell>
          <cell r="W117">
            <v>19.425000000000001</v>
          </cell>
          <cell r="X117" t="str">
            <v>5Tecnico</v>
          </cell>
          <cell r="Y117">
            <v>26124973.18099653</v>
          </cell>
          <cell r="Z117" t="str">
            <v>ORIENTE</v>
          </cell>
          <cell r="AA117" t="str">
            <v>SUP</v>
          </cell>
          <cell r="AB117" t="str">
            <v>sale</v>
          </cell>
          <cell r="AC117">
            <v>37313667</v>
          </cell>
        </row>
        <row r="118">
          <cell r="C118" t="str">
            <v>COIME CORTES JULIO NICOLAS</v>
          </cell>
          <cell r="D118" t="str">
            <v>5120-12</v>
          </cell>
          <cell r="E118">
            <v>13279546.932500001</v>
          </cell>
          <cell r="F118" t="str">
            <v>Auxiliar Administrativo</v>
          </cell>
          <cell r="G118" t="str">
            <v>20SEG</v>
          </cell>
          <cell r="H118" t="str">
            <v>GRUPO CORRESPONDENCIA</v>
          </cell>
          <cell r="M118" t="str">
            <v>C</v>
          </cell>
          <cell r="O118" t="str">
            <v>BACHILLER</v>
          </cell>
          <cell r="P118">
            <v>596996</v>
          </cell>
          <cell r="Q118">
            <v>0</v>
          </cell>
          <cell r="R118" t="str">
            <v>1</v>
          </cell>
          <cell r="S118">
            <v>20877</v>
          </cell>
          <cell r="T118">
            <v>33233</v>
          </cell>
          <cell r="U118">
            <v>46.524999999999999</v>
          </cell>
          <cell r="V118">
            <v>3.4166666666666665</v>
          </cell>
          <cell r="W118">
            <v>12.691666666666666</v>
          </cell>
          <cell r="X118" t="str">
            <v>6Asistencial</v>
          </cell>
          <cell r="Y118">
            <v>14440454.7273125</v>
          </cell>
          <cell r="AA118" t="str">
            <v>Mant</v>
          </cell>
          <cell r="AB118" t="str">
            <v>5120-12</v>
          </cell>
          <cell r="AC118">
            <v>12906372</v>
          </cell>
        </row>
        <row r="119">
          <cell r="C119" t="str">
            <v>COMBARIZA MARTIN MARIA TERESA</v>
          </cell>
          <cell r="D119" t="str">
            <v>5040-20</v>
          </cell>
          <cell r="E119">
            <v>16138824.14833333</v>
          </cell>
          <cell r="F119" t="str">
            <v>Secretario Ejecutivo</v>
          </cell>
          <cell r="G119" t="str">
            <v>19SDF</v>
          </cell>
          <cell r="H119" t="str">
            <v>GRUPO TESORERIA</v>
          </cell>
          <cell r="M119" t="str">
            <v>C</v>
          </cell>
          <cell r="N119" t="str">
            <v>VE</v>
          </cell>
          <cell r="O119" t="str">
            <v>ES</v>
          </cell>
          <cell r="P119">
            <v>764298</v>
          </cell>
          <cell r="Q119">
            <v>0</v>
          </cell>
          <cell r="R119" t="str">
            <v>2</v>
          </cell>
          <cell r="S119">
            <v>24156</v>
          </cell>
          <cell r="T119">
            <v>33573</v>
          </cell>
          <cell r="U119">
            <v>37.547222222222224</v>
          </cell>
          <cell r="V119">
            <v>0</v>
          </cell>
          <cell r="W119">
            <v>11.761111111111111</v>
          </cell>
          <cell r="X119" t="str">
            <v>6Asistencial</v>
          </cell>
          <cell r="Y119">
            <v>16157329.656680554</v>
          </cell>
          <cell r="AA119" t="str">
            <v>Mant</v>
          </cell>
          <cell r="AB119" t="str">
            <v>5040-20</v>
          </cell>
          <cell r="AC119">
            <v>51803256</v>
          </cell>
        </row>
        <row r="120">
          <cell r="C120" t="str">
            <v>CONTENTO INFANTE FANNY</v>
          </cell>
          <cell r="D120" t="str">
            <v>3020-12</v>
          </cell>
          <cell r="E120">
            <v>28284080.003333326</v>
          </cell>
          <cell r="F120" t="str">
            <v>Profesional Universitario</v>
          </cell>
          <cell r="G120" t="str">
            <v>20SEG</v>
          </cell>
          <cell r="H120" t="str">
            <v>GRUPO DESARROLLO PERSONAL</v>
          </cell>
          <cell r="M120" t="str">
            <v>C</v>
          </cell>
          <cell r="O120" t="str">
            <v>ES</v>
          </cell>
          <cell r="P120">
            <v>1245845</v>
          </cell>
          <cell r="Q120">
            <v>0</v>
          </cell>
          <cell r="R120" t="str">
            <v>2</v>
          </cell>
          <cell r="S120">
            <v>24367</v>
          </cell>
          <cell r="T120">
            <v>35010</v>
          </cell>
          <cell r="U120">
            <v>36.966666666666669</v>
          </cell>
          <cell r="V120">
            <v>0</v>
          </cell>
          <cell r="W120">
            <v>7.8277777777777775</v>
          </cell>
          <cell r="X120" t="str">
            <v>4Profesional</v>
          </cell>
          <cell r="Y120">
            <v>9696286.0605925936</v>
          </cell>
          <cell r="AA120" t="str">
            <v>Mant</v>
          </cell>
          <cell r="AB120" t="str">
            <v>3020-12</v>
          </cell>
          <cell r="AC120">
            <v>39747182</v>
          </cell>
        </row>
        <row r="121">
          <cell r="C121" t="str">
            <v>CORREA MORENO GLORIA TERESA</v>
          </cell>
          <cell r="D121" t="str">
            <v>2040-11</v>
          </cell>
          <cell r="E121">
            <v>29737405.522916667</v>
          </cell>
          <cell r="F121" t="str">
            <v>Jefe de División</v>
          </cell>
          <cell r="G121" t="str">
            <v>22NOROCCIDENTE</v>
          </cell>
          <cell r="H121" t="str">
            <v>DIVISION PROGRAMAS EN ADMINISTRACION</v>
          </cell>
          <cell r="K121" t="str">
            <v>X</v>
          </cell>
          <cell r="M121" t="str">
            <v>C</v>
          </cell>
          <cell r="N121" t="str">
            <v>P</v>
          </cell>
          <cell r="O121" t="str">
            <v>UN</v>
          </cell>
          <cell r="P121">
            <v>1464700</v>
          </cell>
          <cell r="Q121">
            <v>0</v>
          </cell>
          <cell r="R121" t="str">
            <v>2</v>
          </cell>
          <cell r="S121">
            <v>22667</v>
          </cell>
          <cell r="T121">
            <v>31488</v>
          </cell>
          <cell r="U121">
            <v>41.62222222222222</v>
          </cell>
          <cell r="V121">
            <v>0</v>
          </cell>
          <cell r="W121">
            <v>17.466666666666665</v>
          </cell>
          <cell r="X121" t="str">
            <v>3Ejecutivo</v>
          </cell>
          <cell r="Y121">
            <v>11178590.4</v>
          </cell>
          <cell r="Z121" t="str">
            <v>NOROCCIDENTE</v>
          </cell>
          <cell r="AA121" t="str">
            <v>SUP</v>
          </cell>
          <cell r="AB121" t="str">
            <v>sale</v>
          </cell>
          <cell r="AC121">
            <v>43042718</v>
          </cell>
        </row>
        <row r="122">
          <cell r="C122" t="str">
            <v>CORREA RUIZ SANTIAGO ALBERTO</v>
          </cell>
          <cell r="D122" t="str">
            <v>5120-10</v>
          </cell>
          <cell r="E122">
            <v>11597824.078333335</v>
          </cell>
          <cell r="F122" t="str">
            <v>Auxiliar Administrativo</v>
          </cell>
          <cell r="G122" t="str">
            <v>22NOROCCIDENTE</v>
          </cell>
          <cell r="H122" t="str">
            <v>GRUPO ADMINISTRATIVO</v>
          </cell>
          <cell r="K122" t="str">
            <v>X</v>
          </cell>
          <cell r="M122" t="str">
            <v>C</v>
          </cell>
          <cell r="N122" t="str">
            <v>VE</v>
          </cell>
          <cell r="O122" t="str">
            <v>BACHILLER</v>
          </cell>
          <cell r="P122">
            <v>515106</v>
          </cell>
          <cell r="Q122">
            <v>0</v>
          </cell>
          <cell r="R122" t="str">
            <v>1</v>
          </cell>
          <cell r="S122">
            <v>24220</v>
          </cell>
          <cell r="T122">
            <v>33270</v>
          </cell>
          <cell r="U122">
            <v>37.366666666666667</v>
          </cell>
          <cell r="V122">
            <v>0</v>
          </cell>
          <cell r="W122">
            <v>12.594444444444445</v>
          </cell>
          <cell r="X122" t="str">
            <v>6Asistencial</v>
          </cell>
          <cell r="Y122">
            <v>12551393.255976852</v>
          </cell>
          <cell r="Z122" t="str">
            <v>NOROCCIDENTE</v>
          </cell>
          <cell r="AA122" t="str">
            <v>SUP</v>
          </cell>
          <cell r="AB122" t="str">
            <v>sale</v>
          </cell>
          <cell r="AC122">
            <v>71675026</v>
          </cell>
        </row>
        <row r="123">
          <cell r="C123" t="str">
            <v>CORREDOR TORRES MERY GIOMAR</v>
          </cell>
          <cell r="D123" t="str">
            <v>5040-16</v>
          </cell>
          <cell r="E123">
            <v>14586952.714583334</v>
          </cell>
          <cell r="F123" t="str">
            <v>Secretario Ejecutivo</v>
          </cell>
          <cell r="G123" t="str">
            <v>25SUROCCIDENTE</v>
          </cell>
          <cell r="H123" t="str">
            <v>DIRECCION REGIONAL TOLIMA</v>
          </cell>
          <cell r="K123" t="str">
            <v>X</v>
          </cell>
          <cell r="M123" t="str">
            <v>C</v>
          </cell>
          <cell r="N123" t="str">
            <v>P</v>
          </cell>
          <cell r="O123" t="str">
            <v>BACHILLER</v>
          </cell>
          <cell r="P123">
            <v>688731</v>
          </cell>
          <cell r="Q123">
            <v>0</v>
          </cell>
          <cell r="R123" t="str">
            <v>2</v>
          </cell>
          <cell r="S123">
            <v>21710</v>
          </cell>
          <cell r="T123">
            <v>33409</v>
          </cell>
          <cell r="U123">
            <v>44.238888888888887</v>
          </cell>
          <cell r="V123">
            <v>0</v>
          </cell>
          <cell r="W123">
            <v>12.208333333333334</v>
          </cell>
          <cell r="X123" t="str">
            <v>6Asistencial</v>
          </cell>
          <cell r="Y123">
            <v>6570493.7400000002</v>
          </cell>
          <cell r="Z123" t="str">
            <v>SUROCCIDENTE</v>
          </cell>
          <cell r="AA123" t="str">
            <v>SUP</v>
          </cell>
          <cell r="AB123" t="str">
            <v>sale</v>
          </cell>
          <cell r="AC123">
            <v>41759716</v>
          </cell>
        </row>
        <row r="124">
          <cell r="C124" t="str">
            <v>CRIALES CLAVIJO LISBETH ASTRID</v>
          </cell>
          <cell r="D124" t="str">
            <v>5120-12</v>
          </cell>
          <cell r="E124">
            <v>13279546.932500001</v>
          </cell>
          <cell r="F124" t="str">
            <v>Auxiliar Administrativo</v>
          </cell>
          <cell r="G124" t="str">
            <v>21CENTRO</v>
          </cell>
          <cell r="H124" t="str">
            <v>GRUPO CARTERA</v>
          </cell>
          <cell r="L124" t="str">
            <v>MCF</v>
          </cell>
          <cell r="M124" t="str">
            <v>C</v>
          </cell>
          <cell r="O124" t="str">
            <v>BACHILLER</v>
          </cell>
          <cell r="P124">
            <v>596996</v>
          </cell>
          <cell r="Q124">
            <v>0</v>
          </cell>
          <cell r="R124" t="str">
            <v>2</v>
          </cell>
          <cell r="S124">
            <v>20784</v>
          </cell>
          <cell r="T124">
            <v>31807</v>
          </cell>
          <cell r="U124">
            <v>46.777777777777779</v>
          </cell>
          <cell r="V124">
            <v>0</v>
          </cell>
          <cell r="W124">
            <v>16.597222222222221</v>
          </cell>
          <cell r="X124" t="str">
            <v>6Asistencial</v>
          </cell>
          <cell r="Y124">
            <v>18743011.070645835</v>
          </cell>
          <cell r="Z124" t="str">
            <v>CENTRO</v>
          </cell>
          <cell r="AA124" t="str">
            <v>Mant</v>
          </cell>
          <cell r="AB124" t="str">
            <v>5120-12</v>
          </cell>
          <cell r="AC124">
            <v>41738988</v>
          </cell>
        </row>
        <row r="125">
          <cell r="C125" t="str">
            <v>CRUZ GONZALEZ CARLOS EDUARDO</v>
          </cell>
          <cell r="D125" t="str">
            <v>3020-14</v>
          </cell>
          <cell r="E125">
            <v>27317929.430000003</v>
          </cell>
          <cell r="F125" t="str">
            <v>Profesional Universitario</v>
          </cell>
          <cell r="G125" t="str">
            <v>15OSI</v>
          </cell>
          <cell r="H125" t="str">
            <v>DIVISION SISTEMATIZACION E INFORMATICA</v>
          </cell>
          <cell r="M125" t="str">
            <v>C</v>
          </cell>
          <cell r="O125" t="str">
            <v>ES</v>
          </cell>
          <cell r="P125">
            <v>1345530</v>
          </cell>
          <cell r="Q125">
            <v>0</v>
          </cell>
          <cell r="R125" t="str">
            <v>1</v>
          </cell>
          <cell r="S125">
            <v>24815</v>
          </cell>
          <cell r="T125">
            <v>34148</v>
          </cell>
          <cell r="U125">
            <v>35.738888888888887</v>
          </cell>
          <cell r="V125">
            <v>0</v>
          </cell>
          <cell r="W125">
            <v>10.186111111111112</v>
          </cell>
          <cell r="X125" t="str">
            <v>4Profesional</v>
          </cell>
          <cell r="Y125">
            <v>23711494.034749996</v>
          </cell>
          <cell r="AA125" t="str">
            <v>Mant</v>
          </cell>
          <cell r="AB125" t="str">
            <v>3020-14</v>
          </cell>
          <cell r="AC125">
            <v>79451906</v>
          </cell>
        </row>
        <row r="126">
          <cell r="C126" t="str">
            <v>CUELLAR SALAZAR MARIA NANCY</v>
          </cell>
          <cell r="D126" t="str">
            <v>5120-09</v>
          </cell>
          <cell r="E126">
            <v>10643889.421249999</v>
          </cell>
          <cell r="F126" t="str">
            <v>Auxiliar Administrativo</v>
          </cell>
          <cell r="G126" t="str">
            <v>25SUROCCIDENTE</v>
          </cell>
          <cell r="H126" t="str">
            <v>GRUPO OPERATIVO</v>
          </cell>
          <cell r="K126" t="str">
            <v>X</v>
          </cell>
          <cell r="M126" t="str">
            <v>C</v>
          </cell>
          <cell r="N126" t="str">
            <v>VE</v>
          </cell>
          <cell r="O126" t="str">
            <v>BACHILLER</v>
          </cell>
          <cell r="P126">
            <v>468655</v>
          </cell>
          <cell r="Q126">
            <v>0</v>
          </cell>
          <cell r="R126" t="str">
            <v>2</v>
          </cell>
          <cell r="S126">
            <v>21931</v>
          </cell>
          <cell r="T126">
            <v>31974</v>
          </cell>
          <cell r="U126">
            <v>43.636111111111113</v>
          </cell>
          <cell r="V126">
            <v>0</v>
          </cell>
          <cell r="W126">
            <v>16.136111111111113</v>
          </cell>
          <cell r="X126" t="str">
            <v>6Asistencial</v>
          </cell>
          <cell r="Y126">
            <v>14658844.428461805</v>
          </cell>
          <cell r="Z126" t="str">
            <v>SUROCCIDENTE</v>
          </cell>
          <cell r="AA126" t="str">
            <v>SUP</v>
          </cell>
          <cell r="AB126" t="str">
            <v>sale</v>
          </cell>
          <cell r="AC126">
            <v>26597809</v>
          </cell>
        </row>
        <row r="127">
          <cell r="C127" t="str">
            <v>CUEVAS DE REVELO MARIA BEATRIZ</v>
          </cell>
          <cell r="D127" t="str">
            <v>5120-10</v>
          </cell>
          <cell r="E127">
            <v>11597824.078333335</v>
          </cell>
          <cell r="F127" t="str">
            <v>Auxiliar Administrativo</v>
          </cell>
          <cell r="G127" t="str">
            <v>25SUROCCIDENTE</v>
          </cell>
          <cell r="H127" t="str">
            <v>GRUPO ADMINISTRATIVO</v>
          </cell>
          <cell r="L127">
            <v>2003</v>
          </cell>
          <cell r="M127" t="str">
            <v>C</v>
          </cell>
          <cell r="O127" t="str">
            <v>SECUNDARIA</v>
          </cell>
          <cell r="P127">
            <v>515106</v>
          </cell>
          <cell r="Q127">
            <v>0</v>
          </cell>
          <cell r="R127" t="str">
            <v>2</v>
          </cell>
          <cell r="S127">
            <v>16448</v>
          </cell>
          <cell r="T127">
            <v>31959</v>
          </cell>
          <cell r="U127">
            <v>58.65</v>
          </cell>
          <cell r="V127">
            <v>9.8333333333333339</v>
          </cell>
          <cell r="W127">
            <v>16.177777777777777</v>
          </cell>
          <cell r="X127" t="str">
            <v>6Asistencial</v>
          </cell>
          <cell r="Y127">
            <v>16036583.128180558</v>
          </cell>
          <cell r="Z127" t="str">
            <v>SUROCCIDENTE</v>
          </cell>
          <cell r="AA127" t="str">
            <v>Mant</v>
          </cell>
          <cell r="AB127" t="str">
            <v>5120-10</v>
          </cell>
          <cell r="AC127">
            <v>38973287</v>
          </cell>
        </row>
        <row r="128">
          <cell r="C128" t="str">
            <v>CHARRY MERCHAN LUZ ANGELA</v>
          </cell>
          <cell r="D128" t="str">
            <v>5120-09</v>
          </cell>
          <cell r="E128">
            <v>10643889.421249999</v>
          </cell>
          <cell r="F128" t="str">
            <v>Auxiliar Administrativo</v>
          </cell>
          <cell r="G128" t="str">
            <v>24ORIENTE</v>
          </cell>
          <cell r="H128" t="str">
            <v>GRUPO OPERATIVO</v>
          </cell>
          <cell r="K128" t="str">
            <v>X</v>
          </cell>
          <cell r="M128" t="str">
            <v>C</v>
          </cell>
          <cell r="O128" t="str">
            <v>BACHILLER</v>
          </cell>
          <cell r="P128">
            <v>468655</v>
          </cell>
          <cell r="Q128">
            <v>0</v>
          </cell>
          <cell r="R128" t="str">
            <v>2</v>
          </cell>
          <cell r="S128">
            <v>27706</v>
          </cell>
          <cell r="T128">
            <v>36069</v>
          </cell>
          <cell r="U128">
            <v>27.824999999999999</v>
          </cell>
          <cell r="V128">
            <v>0</v>
          </cell>
          <cell r="W128">
            <v>4.927777777777778</v>
          </cell>
          <cell r="X128" t="str">
            <v>6Asistencial</v>
          </cell>
          <cell r="Y128">
            <v>2923107.8254687497</v>
          </cell>
          <cell r="Z128" t="str">
            <v>ORIENTE</v>
          </cell>
          <cell r="AA128" t="str">
            <v>SUP</v>
          </cell>
          <cell r="AB128" t="str">
            <v>sale</v>
          </cell>
          <cell r="AC128">
            <v>40437483</v>
          </cell>
        </row>
        <row r="129">
          <cell r="C129" t="str">
            <v>CHAVES DAVALOS JOSE FERNANDO</v>
          </cell>
          <cell r="D129" t="str">
            <v>4065-11</v>
          </cell>
          <cell r="E129">
            <v>16080398.177083332</v>
          </cell>
          <cell r="F129" t="str">
            <v>Técnico Administrativo</v>
          </cell>
          <cell r="G129" t="str">
            <v>14ODI</v>
          </cell>
          <cell r="H129" t="str">
            <v>DIVISION PROGRAMAS INTERNACIONALES</v>
          </cell>
          <cell r="M129" t="str">
            <v>C</v>
          </cell>
          <cell r="N129" t="str">
            <v>VE</v>
          </cell>
          <cell r="O129" t="str">
            <v>UN</v>
          </cell>
          <cell r="P129">
            <v>761453</v>
          </cell>
          <cell r="Q129">
            <v>0</v>
          </cell>
          <cell r="R129" t="str">
            <v>1</v>
          </cell>
          <cell r="S129">
            <v>25017</v>
          </cell>
          <cell r="T129">
            <v>33932</v>
          </cell>
          <cell r="U129">
            <v>35.18611111111111</v>
          </cell>
          <cell r="V129">
            <v>0</v>
          </cell>
          <cell r="W129">
            <v>10.780555555555555</v>
          </cell>
          <cell r="X129" t="str">
            <v>5Tecnico</v>
          </cell>
          <cell r="Y129">
            <v>14813791.680737268</v>
          </cell>
          <cell r="AA129" t="str">
            <v>Mant</v>
          </cell>
          <cell r="AB129" t="str">
            <v>4065-11</v>
          </cell>
          <cell r="AC129">
            <v>12995193</v>
          </cell>
        </row>
        <row r="130">
          <cell r="C130" t="str">
            <v>CHAVES FERNANDEZ CARLOS ENRIQUE</v>
          </cell>
          <cell r="D130" t="str">
            <v>3010-17</v>
          </cell>
          <cell r="E130">
            <v>36079145.295416668</v>
          </cell>
          <cell r="F130" t="str">
            <v>Profesional Especializado</v>
          </cell>
          <cell r="G130" t="str">
            <v>11OCI</v>
          </cell>
          <cell r="H130" t="str">
            <v>OFICINA CONTROL INTERNO</v>
          </cell>
          <cell r="L130">
            <v>2003</v>
          </cell>
          <cell r="M130" t="str">
            <v>C</v>
          </cell>
          <cell r="O130" t="str">
            <v>ES</v>
          </cell>
          <cell r="P130">
            <v>1665264</v>
          </cell>
          <cell r="Q130">
            <v>111795</v>
          </cell>
          <cell r="R130" t="str">
            <v>1</v>
          </cell>
          <cell r="S130">
            <v>16936</v>
          </cell>
          <cell r="T130">
            <v>26268</v>
          </cell>
          <cell r="U130">
            <v>57.30833333333333</v>
          </cell>
          <cell r="V130">
            <v>0</v>
          </cell>
          <cell r="W130">
            <v>31.761111111111113</v>
          </cell>
          <cell r="X130" t="str">
            <v>4Profesional</v>
          </cell>
          <cell r="Y130">
            <v>94091560.242589116</v>
          </cell>
          <cell r="AA130" t="str">
            <v>Mant</v>
          </cell>
          <cell r="AB130" t="str">
            <v>3010-17</v>
          </cell>
          <cell r="AC130">
            <v>17146349</v>
          </cell>
        </row>
        <row r="131">
          <cell r="C131" t="str">
            <v>CHAVEZ ROJAS CARLOS EDUARDO</v>
          </cell>
          <cell r="D131" t="str">
            <v>5120-09</v>
          </cell>
          <cell r="E131">
            <v>10643889.421249999</v>
          </cell>
          <cell r="F131" t="str">
            <v>Auxiliar Administrativo</v>
          </cell>
          <cell r="G131" t="str">
            <v>16SDT</v>
          </cell>
          <cell r="H131" t="str">
            <v>DIVISION PROGRAMAS EN ADMINISTRACION</v>
          </cell>
          <cell r="K131" t="str">
            <v>x</v>
          </cell>
          <cell r="M131" t="str">
            <v>C</v>
          </cell>
          <cell r="O131" t="str">
            <v>BACHILLER</v>
          </cell>
          <cell r="P131">
            <v>468655</v>
          </cell>
          <cell r="Q131">
            <v>0</v>
          </cell>
          <cell r="R131" t="str">
            <v>1</v>
          </cell>
          <cell r="S131">
            <v>27006</v>
          </cell>
          <cell r="T131">
            <v>35569</v>
          </cell>
          <cell r="U131">
            <v>29.741666666666667</v>
          </cell>
          <cell r="V131">
            <v>0</v>
          </cell>
          <cell r="W131">
            <v>6.2944444444444443</v>
          </cell>
          <cell r="X131" t="str">
            <v>6Asistencial</v>
          </cell>
          <cell r="Y131">
            <v>3529382.0411215276</v>
          </cell>
          <cell r="AA131" t="str">
            <v>SUP</v>
          </cell>
          <cell r="AB131" t="str">
            <v>sale</v>
          </cell>
          <cell r="AC131">
            <v>79752362</v>
          </cell>
        </row>
        <row r="132">
          <cell r="C132" t="str">
            <v>DAZA  CARMEN ALICIA-(CARMENZA)</v>
          </cell>
          <cell r="D132" t="str">
            <v>4065-09</v>
          </cell>
          <cell r="E132">
            <v>14586952.714583334</v>
          </cell>
          <cell r="F132" t="str">
            <v>Técnico Administrativo</v>
          </cell>
          <cell r="G132" t="str">
            <v>21CENTRO</v>
          </cell>
          <cell r="H132" t="str">
            <v>DIVISION SERVICIOS AL EXTERIOR</v>
          </cell>
          <cell r="I132" t="str">
            <v>SRI</v>
          </cell>
          <cell r="L132">
            <v>2003</v>
          </cell>
          <cell r="M132" t="str">
            <v>C</v>
          </cell>
          <cell r="O132" t="str">
            <v>BACHILLER</v>
          </cell>
          <cell r="P132">
            <v>688731</v>
          </cell>
          <cell r="Q132">
            <v>0</v>
          </cell>
          <cell r="R132" t="str">
            <v>2</v>
          </cell>
          <cell r="S132">
            <v>17798</v>
          </cell>
          <cell r="T132">
            <v>33573</v>
          </cell>
          <cell r="U132">
            <v>54.952777777777776</v>
          </cell>
          <cell r="V132">
            <v>14.333333333333334</v>
          </cell>
          <cell r="W132">
            <v>11.761111111111111</v>
          </cell>
          <cell r="X132" t="str">
            <v>5Tecnico</v>
          </cell>
          <cell r="Y132">
            <v>14612085.67937847</v>
          </cell>
          <cell r="Z132" t="str">
            <v>CENTRO</v>
          </cell>
          <cell r="AA132" t="str">
            <v>Mant</v>
          </cell>
          <cell r="AB132" t="str">
            <v>4065-09</v>
          </cell>
          <cell r="AC132">
            <v>20563092</v>
          </cell>
        </row>
        <row r="133">
          <cell r="C133" t="str">
            <v>DAZA  LUZ MARIA</v>
          </cell>
          <cell r="D133" t="str">
            <v>3010-17</v>
          </cell>
          <cell r="E133">
            <v>35377361.200833336</v>
          </cell>
          <cell r="F133" t="str">
            <v>Profesional Especializado</v>
          </cell>
          <cell r="G133" t="str">
            <v>13OJU</v>
          </cell>
          <cell r="H133" t="str">
            <v>OFICINA JURIDICA</v>
          </cell>
          <cell r="M133" t="str">
            <v>C</v>
          </cell>
          <cell r="O133" t="str">
            <v>ES</v>
          </cell>
          <cell r="P133">
            <v>1665264</v>
          </cell>
          <cell r="Q133">
            <v>77229</v>
          </cell>
          <cell r="R133" t="str">
            <v>2</v>
          </cell>
          <cell r="S133">
            <v>19708</v>
          </cell>
          <cell r="T133">
            <v>26413</v>
          </cell>
          <cell r="U133">
            <v>49.722222222222221</v>
          </cell>
          <cell r="V133">
            <v>0</v>
          </cell>
          <cell r="W133">
            <v>31.363888888888887</v>
          </cell>
          <cell r="X133" t="str">
            <v>4Profesional</v>
          </cell>
          <cell r="Y133">
            <v>91137081.13003011</v>
          </cell>
          <cell r="AA133" t="str">
            <v>Mant</v>
          </cell>
          <cell r="AB133" t="str">
            <v>3010-17</v>
          </cell>
          <cell r="AC133">
            <v>41697812</v>
          </cell>
        </row>
        <row r="134">
          <cell r="C134" t="str">
            <v>DE-LA-ROSA TORRES OLINDA LEONOR</v>
          </cell>
          <cell r="D134" t="str">
            <v>2040-11</v>
          </cell>
          <cell r="E134">
            <v>29737405.522916667</v>
          </cell>
          <cell r="F134" t="str">
            <v>Jefe de División</v>
          </cell>
          <cell r="G134" t="str">
            <v>23NORTE</v>
          </cell>
          <cell r="H134" t="str">
            <v>DIVISION CREDITO Y PROGRAMAS INTERNACIONALES</v>
          </cell>
          <cell r="K134" t="str">
            <v>x</v>
          </cell>
          <cell r="M134" t="str">
            <v>C</v>
          </cell>
          <cell r="N134" t="str">
            <v>P</v>
          </cell>
          <cell r="O134" t="str">
            <v>ES</v>
          </cell>
          <cell r="P134">
            <v>1464700</v>
          </cell>
          <cell r="Q134">
            <v>0</v>
          </cell>
          <cell r="R134" t="str">
            <v>2</v>
          </cell>
          <cell r="S134">
            <v>20810</v>
          </cell>
          <cell r="T134">
            <v>28200</v>
          </cell>
          <cell r="U134">
            <v>46.705555555555556</v>
          </cell>
          <cell r="V134">
            <v>0</v>
          </cell>
          <cell r="W134">
            <v>26.469444444444445</v>
          </cell>
          <cell r="X134" t="str">
            <v>3Ejecutivo</v>
          </cell>
          <cell r="Y134">
            <v>11178590.4</v>
          </cell>
          <cell r="Z134" t="str">
            <v>NORTE</v>
          </cell>
          <cell r="AA134" t="str">
            <v>SUP</v>
          </cell>
          <cell r="AB134" t="str">
            <v>sale</v>
          </cell>
          <cell r="AC134">
            <v>32631100</v>
          </cell>
        </row>
        <row r="135">
          <cell r="C135" t="str">
            <v>DELGADILLO CALDERON HELMER</v>
          </cell>
          <cell r="D135" t="str">
            <v>3020-07</v>
          </cell>
          <cell r="E135">
            <v>22377443.19125</v>
          </cell>
          <cell r="F135" t="str">
            <v>Profesional Universitario</v>
          </cell>
          <cell r="G135" t="str">
            <v>22NOROCCIDENTE</v>
          </cell>
          <cell r="H135" t="str">
            <v>GRUPO ADMINISTRATIVO Y FINANCIERO</v>
          </cell>
          <cell r="L135">
            <v>2003</v>
          </cell>
          <cell r="M135" t="str">
            <v>C</v>
          </cell>
          <cell r="O135" t="str">
            <v>ES</v>
          </cell>
          <cell r="P135">
            <v>985672</v>
          </cell>
          <cell r="Q135">
            <v>0</v>
          </cell>
          <cell r="R135" t="str">
            <v>1</v>
          </cell>
          <cell r="S135">
            <v>17281</v>
          </cell>
          <cell r="T135">
            <v>28079</v>
          </cell>
          <cell r="U135">
            <v>56.363888888888887</v>
          </cell>
          <cell r="V135">
            <v>0</v>
          </cell>
          <cell r="W135">
            <v>26.805555555555557</v>
          </cell>
          <cell r="X135" t="str">
            <v>4Profesional</v>
          </cell>
          <cell r="Y135">
            <v>44239649.865614586</v>
          </cell>
          <cell r="Z135" t="str">
            <v>NOROCCIDENTE</v>
          </cell>
          <cell r="AA135" t="str">
            <v>Mant</v>
          </cell>
          <cell r="AB135" t="str">
            <v>3020-07</v>
          </cell>
          <cell r="AC135">
            <v>10217327</v>
          </cell>
        </row>
        <row r="136">
          <cell r="C136" t="str">
            <v>DE-MOYA BADILLO BERLYS</v>
          </cell>
          <cell r="D136" t="str">
            <v>4065-09</v>
          </cell>
          <cell r="E136">
            <v>14586952.714583334</v>
          </cell>
          <cell r="F136" t="str">
            <v>Técnico Administrativo</v>
          </cell>
          <cell r="G136" t="str">
            <v>23NORTE</v>
          </cell>
          <cell r="H136" t="str">
            <v>DIVISION PROGRAMAS EN ADMINISTRACION</v>
          </cell>
          <cell r="L136" t="str">
            <v>MCF</v>
          </cell>
          <cell r="M136" t="str">
            <v>C</v>
          </cell>
          <cell r="O136" t="str">
            <v>BACHILLER</v>
          </cell>
          <cell r="P136">
            <v>688731</v>
          </cell>
          <cell r="Q136">
            <v>0</v>
          </cell>
          <cell r="R136" t="str">
            <v>2</v>
          </cell>
          <cell r="S136">
            <v>23596</v>
          </cell>
          <cell r="T136">
            <v>32758</v>
          </cell>
          <cell r="U136">
            <v>39.077777777777776</v>
          </cell>
          <cell r="V136">
            <v>0</v>
          </cell>
          <cell r="W136">
            <v>13.994444444444444</v>
          </cell>
          <cell r="X136" t="str">
            <v>5Tecnico</v>
          </cell>
          <cell r="Y136">
            <v>17295342.9298831</v>
          </cell>
          <cell r="Z136" t="str">
            <v>NORTE</v>
          </cell>
          <cell r="AA136" t="str">
            <v>Mant</v>
          </cell>
          <cell r="AB136" t="str">
            <v>4065-09</v>
          </cell>
          <cell r="AC136">
            <v>32676084</v>
          </cell>
        </row>
        <row r="137">
          <cell r="C137" t="str">
            <v>DIAZ DE-ALVAREZ AURORA</v>
          </cell>
          <cell r="D137" t="str">
            <v>5040-22</v>
          </cell>
          <cell r="E137">
            <v>17182482.831666667</v>
          </cell>
          <cell r="F137" t="str">
            <v>Secretario Ejecutivo</v>
          </cell>
          <cell r="G137" t="str">
            <v>19SDF</v>
          </cell>
          <cell r="H137" t="str">
            <v>SUBDIRECCION FINANCIERA</v>
          </cell>
          <cell r="L137">
            <v>2003</v>
          </cell>
          <cell r="M137" t="str">
            <v>C</v>
          </cell>
          <cell r="N137" t="str">
            <v>P</v>
          </cell>
          <cell r="O137" t="str">
            <v>BACHILLER</v>
          </cell>
          <cell r="P137">
            <v>846314</v>
          </cell>
          <cell r="Q137">
            <v>0</v>
          </cell>
          <cell r="R137" t="str">
            <v>2</v>
          </cell>
          <cell r="S137">
            <v>17554</v>
          </cell>
          <cell r="T137">
            <v>35290</v>
          </cell>
          <cell r="U137">
            <v>55.619444444444447</v>
          </cell>
          <cell r="V137">
            <v>41.75</v>
          </cell>
          <cell r="W137">
            <v>7.0611111111111109</v>
          </cell>
          <cell r="X137" t="str">
            <v>6Asistencial</v>
          </cell>
          <cell r="Y137">
            <v>8073835.5600000005</v>
          </cell>
          <cell r="AA137" t="str">
            <v>Mant</v>
          </cell>
          <cell r="AB137" t="str">
            <v>5040-22</v>
          </cell>
          <cell r="AC137">
            <v>41440995</v>
          </cell>
        </row>
        <row r="138">
          <cell r="C138" t="str">
            <v>DIAZ GUERRA YUDY ESTHER</v>
          </cell>
          <cell r="D138" t="str">
            <v>4065-09</v>
          </cell>
          <cell r="E138">
            <v>14586952.714583334</v>
          </cell>
          <cell r="F138" t="str">
            <v>Técnico Administrativo</v>
          </cell>
          <cell r="G138" t="str">
            <v>24ORIENTE</v>
          </cell>
          <cell r="H138" t="str">
            <v>DIVISION ADMINISTRATIVA Y FINANCIERA</v>
          </cell>
          <cell r="K138" t="str">
            <v>X</v>
          </cell>
          <cell r="M138" t="str">
            <v>C</v>
          </cell>
          <cell r="N138" t="str">
            <v>VE</v>
          </cell>
          <cell r="O138" t="str">
            <v>BACHILLER</v>
          </cell>
          <cell r="P138">
            <v>688731</v>
          </cell>
          <cell r="Q138">
            <v>0</v>
          </cell>
          <cell r="R138" t="str">
            <v>2</v>
          </cell>
          <cell r="S138">
            <v>23659</v>
          </cell>
          <cell r="T138">
            <v>33441</v>
          </cell>
          <cell r="U138">
            <v>38.905555555555559</v>
          </cell>
          <cell r="V138">
            <v>0</v>
          </cell>
          <cell r="W138">
            <v>12.119444444444444</v>
          </cell>
          <cell r="X138" t="str">
            <v>5Tecnico</v>
          </cell>
          <cell r="Y138">
            <v>15078739.114248842</v>
          </cell>
          <cell r="Z138" t="str">
            <v>ORIENTE</v>
          </cell>
          <cell r="AA138" t="str">
            <v>SUP</v>
          </cell>
          <cell r="AB138" t="str">
            <v>sale</v>
          </cell>
          <cell r="AC138">
            <v>63310565</v>
          </cell>
        </row>
        <row r="139">
          <cell r="C139" t="str">
            <v>DIAZ INFANTE LUZ STELLA</v>
          </cell>
          <cell r="D139" t="str">
            <v>5040-20</v>
          </cell>
          <cell r="E139">
            <v>16138824.14833333</v>
          </cell>
          <cell r="F139" t="str">
            <v>Secretario Ejecutivo</v>
          </cell>
          <cell r="G139" t="str">
            <v>12OPL</v>
          </cell>
          <cell r="H139" t="str">
            <v>OFICINA PLANEACION</v>
          </cell>
          <cell r="M139" t="str">
            <v>C</v>
          </cell>
          <cell r="O139" t="str">
            <v>BACHILLER</v>
          </cell>
          <cell r="P139">
            <v>764298</v>
          </cell>
          <cell r="Q139">
            <v>0</v>
          </cell>
          <cell r="R139" t="str">
            <v>2</v>
          </cell>
          <cell r="S139">
            <v>19903</v>
          </cell>
          <cell r="T139">
            <v>28095</v>
          </cell>
          <cell r="U139">
            <v>49.18611111111111</v>
          </cell>
          <cell r="V139">
            <v>0</v>
          </cell>
          <cell r="W139">
            <v>26.761111111111113</v>
          </cell>
          <cell r="X139" t="str">
            <v>6Asistencial</v>
          </cell>
          <cell r="Y139">
            <v>35765426.325865738</v>
          </cell>
          <cell r="AA139" t="str">
            <v>Mant</v>
          </cell>
          <cell r="AB139" t="str">
            <v>5040-20</v>
          </cell>
          <cell r="AC139">
            <v>41675106</v>
          </cell>
        </row>
        <row r="140">
          <cell r="C140" t="str">
            <v>DIAZ REINOSO OLINDA</v>
          </cell>
          <cell r="D140" t="str">
            <v>5040-20</v>
          </cell>
          <cell r="E140">
            <v>16138824.14833333</v>
          </cell>
          <cell r="F140" t="str">
            <v>Secretario Ejecutivo</v>
          </cell>
          <cell r="G140" t="str">
            <v>21CENTRO</v>
          </cell>
          <cell r="H140" t="str">
            <v>GRUPO TESORERIA</v>
          </cell>
          <cell r="K140" t="str">
            <v>X</v>
          </cell>
          <cell r="M140" t="str">
            <v>C</v>
          </cell>
          <cell r="O140" t="str">
            <v>BACHILLER</v>
          </cell>
          <cell r="P140">
            <v>764298</v>
          </cell>
          <cell r="Q140">
            <v>0</v>
          </cell>
          <cell r="R140" t="str">
            <v>2</v>
          </cell>
          <cell r="S140">
            <v>19084</v>
          </cell>
          <cell r="T140">
            <v>28126</v>
          </cell>
          <cell r="U140">
            <v>51.430555555555557</v>
          </cell>
          <cell r="V140">
            <v>0</v>
          </cell>
          <cell r="W140">
            <v>26.677777777777777</v>
          </cell>
          <cell r="X140" t="str">
            <v>6Asistencial</v>
          </cell>
          <cell r="Y140">
            <v>35636425.68988426</v>
          </cell>
          <cell r="Z140" t="str">
            <v>CENTRO</v>
          </cell>
          <cell r="AA140" t="str">
            <v>SUP</v>
          </cell>
          <cell r="AB140" t="str">
            <v>sale</v>
          </cell>
          <cell r="AC140">
            <v>41543463</v>
          </cell>
        </row>
        <row r="141">
          <cell r="C141" t="str">
            <v>DIAZ SOTO JAIR ARMANDO</v>
          </cell>
          <cell r="D141" t="str">
            <v>4065-15</v>
          </cell>
          <cell r="E141">
            <v>21241444.095416673</v>
          </cell>
          <cell r="F141" t="str">
            <v>Técnico Administrativo</v>
          </cell>
          <cell r="G141" t="str">
            <v>23NORTE</v>
          </cell>
          <cell r="H141" t="str">
            <v>GRUPO SERVICIOS</v>
          </cell>
          <cell r="M141" t="str">
            <v>C</v>
          </cell>
          <cell r="O141" t="str">
            <v>UN</v>
          </cell>
          <cell r="P141">
            <v>935634</v>
          </cell>
          <cell r="Q141">
            <v>0</v>
          </cell>
          <cell r="R141" t="str">
            <v>1</v>
          </cell>
          <cell r="S141">
            <v>23357</v>
          </cell>
          <cell r="T141">
            <v>32630</v>
          </cell>
          <cell r="U141">
            <v>39.730555555555554</v>
          </cell>
          <cell r="V141">
            <v>0</v>
          </cell>
          <cell r="W141">
            <v>14.341666666666667</v>
          </cell>
          <cell r="X141" t="str">
            <v>5Tecnico</v>
          </cell>
          <cell r="Y141">
            <v>22826822.770214126</v>
          </cell>
          <cell r="Z141" t="str">
            <v>NORTE</v>
          </cell>
          <cell r="AA141" t="str">
            <v>Mant</v>
          </cell>
          <cell r="AB141" t="str">
            <v>4065-15</v>
          </cell>
          <cell r="AC141">
            <v>73109502</v>
          </cell>
        </row>
        <row r="142">
          <cell r="C142" t="str">
            <v>DUARTE DE ARDILA GLORIA ELSA</v>
          </cell>
          <cell r="D142" t="str">
            <v>3020-06</v>
          </cell>
          <cell r="E142">
            <v>18995922.495416671</v>
          </cell>
          <cell r="F142" t="str">
            <v>Profesional Universitario</v>
          </cell>
          <cell r="G142" t="str">
            <v>23NORTE</v>
          </cell>
          <cell r="H142" t="str">
            <v>DIVISION ADMINISTRATIVA Y FINANCIERA</v>
          </cell>
          <cell r="K142" t="str">
            <v>x</v>
          </cell>
          <cell r="M142" t="str">
            <v>C</v>
          </cell>
          <cell r="N142" t="str">
            <v>VE</v>
          </cell>
          <cell r="O142" t="str">
            <v>ES</v>
          </cell>
          <cell r="P142">
            <v>935634</v>
          </cell>
          <cell r="Q142">
            <v>0</v>
          </cell>
          <cell r="R142" t="str">
            <v>2</v>
          </cell>
          <cell r="S142">
            <v>20600</v>
          </cell>
          <cell r="T142">
            <v>31807</v>
          </cell>
          <cell r="U142">
            <v>47.277777777777779</v>
          </cell>
          <cell r="V142">
            <v>0</v>
          </cell>
          <cell r="W142">
            <v>16.597222222222221</v>
          </cell>
          <cell r="X142" t="str">
            <v>4Profesional</v>
          </cell>
          <cell r="Y142">
            <v>26298009.042709496</v>
          </cell>
          <cell r="Z142" t="str">
            <v>NORTE</v>
          </cell>
          <cell r="AA142" t="str">
            <v>SUP</v>
          </cell>
          <cell r="AB142" t="str">
            <v>sale</v>
          </cell>
          <cell r="AC142">
            <v>32633332</v>
          </cell>
        </row>
        <row r="143">
          <cell r="C143" t="str">
            <v>DUQUE RUA MARIA DORIS</v>
          </cell>
          <cell r="D143" t="str">
            <v>5120-10</v>
          </cell>
          <cell r="E143">
            <v>11597824.078333335</v>
          </cell>
          <cell r="F143" t="str">
            <v>Auxiliar Administrativo</v>
          </cell>
          <cell r="G143" t="str">
            <v>22NOROCCIDENTE</v>
          </cell>
          <cell r="H143" t="str">
            <v>DIVISION PROGRAMAS EN ADMINISTRACION</v>
          </cell>
          <cell r="K143" t="str">
            <v>X</v>
          </cell>
          <cell r="M143" t="str">
            <v>C</v>
          </cell>
          <cell r="O143" t="str">
            <v>BACHILLER</v>
          </cell>
          <cell r="P143">
            <v>515106</v>
          </cell>
          <cell r="Q143">
            <v>0</v>
          </cell>
          <cell r="R143" t="str">
            <v>2</v>
          </cell>
          <cell r="S143">
            <v>25701</v>
          </cell>
          <cell r="T143">
            <v>33390</v>
          </cell>
          <cell r="U143">
            <v>33.31111111111111</v>
          </cell>
          <cell r="V143">
            <v>0</v>
          </cell>
          <cell r="W143">
            <v>12.261111111111111</v>
          </cell>
          <cell r="X143" t="str">
            <v>6Asistencial</v>
          </cell>
          <cell r="Y143">
            <v>12268810.293365741</v>
          </cell>
          <cell r="Z143" t="str">
            <v>NOROCCIDENTE</v>
          </cell>
          <cell r="AA143" t="str">
            <v>SUP</v>
          </cell>
          <cell r="AB143" t="str">
            <v>sale</v>
          </cell>
          <cell r="AC143">
            <v>21769879</v>
          </cell>
        </row>
        <row r="144">
          <cell r="C144" t="str">
            <v>ECHAVARRIA TORO HECTOR</v>
          </cell>
          <cell r="D144" t="str">
            <v>5310-11</v>
          </cell>
          <cell r="E144">
            <v>19241995.709166665</v>
          </cell>
          <cell r="F144" t="str">
            <v>Conductor Mec (Asignado)</v>
          </cell>
          <cell r="G144" t="str">
            <v>25SUROCCIDENTE</v>
          </cell>
          <cell r="H144" t="str">
            <v>DIRECCION REGIONAL VALLE</v>
          </cell>
          <cell r="M144" t="str">
            <v>C</v>
          </cell>
          <cell r="N144" t="str">
            <v>P</v>
          </cell>
          <cell r="O144" t="str">
            <v>BACHILLER</v>
          </cell>
          <cell r="P144">
            <v>555997</v>
          </cell>
          <cell r="Q144">
            <v>0</v>
          </cell>
          <cell r="R144" t="str">
            <v>1</v>
          </cell>
          <cell r="S144">
            <v>20179</v>
          </cell>
          <cell r="T144">
            <v>33898</v>
          </cell>
          <cell r="U144">
            <v>48.430555555555557</v>
          </cell>
          <cell r="V144">
            <v>0</v>
          </cell>
          <cell r="W144">
            <v>10.872222222222222</v>
          </cell>
          <cell r="X144" t="str">
            <v>6Asistencial</v>
          </cell>
          <cell r="Y144">
            <v>6718667.7480000006</v>
          </cell>
          <cell r="Z144" t="str">
            <v>SUROCCIDENTE</v>
          </cell>
          <cell r="AA144" t="str">
            <v>Mant</v>
          </cell>
          <cell r="AB144" t="str">
            <v>5310-11</v>
          </cell>
          <cell r="AC144">
            <v>16600125</v>
          </cell>
        </row>
        <row r="145">
          <cell r="C145" t="str">
            <v>ESCOBAR VEGA LUZ STELLA</v>
          </cell>
          <cell r="D145" t="str">
            <v>4065-09</v>
          </cell>
          <cell r="E145">
            <v>14586952.714583334</v>
          </cell>
          <cell r="F145" t="str">
            <v>Técnico Administrativo</v>
          </cell>
          <cell r="G145" t="str">
            <v>22NOROCCIDENTE</v>
          </cell>
          <cell r="H145" t="str">
            <v>GRUPO PROGRAMAS INTERNACIONALES</v>
          </cell>
          <cell r="K145" t="str">
            <v>X</v>
          </cell>
          <cell r="M145" t="str">
            <v>C</v>
          </cell>
          <cell r="N145" t="str">
            <v>VE</v>
          </cell>
          <cell r="O145" t="str">
            <v>UN</v>
          </cell>
          <cell r="P145">
            <v>688731</v>
          </cell>
          <cell r="Q145">
            <v>0</v>
          </cell>
          <cell r="R145" t="str">
            <v>2</v>
          </cell>
          <cell r="S145">
            <v>23526</v>
          </cell>
          <cell r="T145">
            <v>32224</v>
          </cell>
          <cell r="U145">
            <v>39.266666666666666</v>
          </cell>
          <cell r="V145">
            <v>0</v>
          </cell>
          <cell r="W145">
            <v>15.452777777777778</v>
          </cell>
          <cell r="X145" t="str">
            <v>5Tecnico</v>
          </cell>
          <cell r="Y145">
            <v>18928629.951929398</v>
          </cell>
          <cell r="Z145" t="str">
            <v>NOROCCIDENTE</v>
          </cell>
          <cell r="AA145" t="str">
            <v>SUP</v>
          </cell>
          <cell r="AB145" t="str">
            <v>sale</v>
          </cell>
          <cell r="AC145">
            <v>42761899</v>
          </cell>
        </row>
        <row r="146">
          <cell r="C146" t="str">
            <v>ESCOBAR ZULETA INES EDILMA</v>
          </cell>
          <cell r="D146" t="str">
            <v>5120-10</v>
          </cell>
          <cell r="E146">
            <v>11597824.078333335</v>
          </cell>
          <cell r="F146" t="str">
            <v>Auxiliar Administrativo</v>
          </cell>
          <cell r="G146" t="str">
            <v>22NOROCCIDENTE</v>
          </cell>
          <cell r="H146" t="str">
            <v>GRUPO SERVICIOS</v>
          </cell>
          <cell r="K146" t="str">
            <v>X</v>
          </cell>
          <cell r="M146" t="str">
            <v>C</v>
          </cell>
          <cell r="O146" t="str">
            <v>TL</v>
          </cell>
          <cell r="P146">
            <v>515106</v>
          </cell>
          <cell r="Q146">
            <v>0</v>
          </cell>
          <cell r="R146" t="str">
            <v>2</v>
          </cell>
          <cell r="S146">
            <v>22499</v>
          </cell>
          <cell r="T146">
            <v>30210</v>
          </cell>
          <cell r="U146">
            <v>42.080555555555556</v>
          </cell>
          <cell r="V146">
            <v>0</v>
          </cell>
          <cell r="W146">
            <v>20.969444444444445</v>
          </cell>
          <cell r="X146" t="str">
            <v>6Asistencial</v>
          </cell>
          <cell r="Y146">
            <v>20557910.529958338</v>
          </cell>
          <cell r="Z146" t="str">
            <v>NOROCCIDENTE</v>
          </cell>
          <cell r="AA146" t="str">
            <v>SUP</v>
          </cell>
          <cell r="AB146" t="str">
            <v>sale</v>
          </cell>
          <cell r="AC146">
            <v>24546864</v>
          </cell>
        </row>
        <row r="147">
          <cell r="C147" t="str">
            <v>ESGUERRA HENAO BEATRIZ</v>
          </cell>
          <cell r="D147" t="str">
            <v>4065-09</v>
          </cell>
          <cell r="E147">
            <v>14586952.714583334</v>
          </cell>
          <cell r="F147" t="str">
            <v>Técnico Administrativo</v>
          </cell>
          <cell r="G147" t="str">
            <v>25SUROCCIDENTE</v>
          </cell>
          <cell r="H147" t="str">
            <v>GRUPO ADMINISTRATIVO</v>
          </cell>
          <cell r="K147" t="str">
            <v>X</v>
          </cell>
          <cell r="M147" t="str">
            <v>C</v>
          </cell>
          <cell r="O147" t="str">
            <v>BACHILLER</v>
          </cell>
          <cell r="P147">
            <v>688731</v>
          </cell>
          <cell r="Q147">
            <v>0</v>
          </cell>
          <cell r="R147" t="str">
            <v>2</v>
          </cell>
          <cell r="S147">
            <v>19327</v>
          </cell>
          <cell r="T147">
            <v>33451</v>
          </cell>
          <cell r="U147">
            <v>50.766666666666666</v>
          </cell>
          <cell r="V147">
            <v>0</v>
          </cell>
          <cell r="W147">
            <v>12.094444444444445</v>
          </cell>
          <cell r="X147" t="str">
            <v>5Tecnico</v>
          </cell>
          <cell r="Y147">
            <v>14962075.755531251</v>
          </cell>
          <cell r="Z147" t="str">
            <v>SUROCCIDENTE</v>
          </cell>
          <cell r="AA147" t="str">
            <v>SUP</v>
          </cell>
          <cell r="AB147" t="str">
            <v>sale</v>
          </cell>
          <cell r="AC147">
            <v>31258167</v>
          </cell>
        </row>
        <row r="148">
          <cell r="C148" t="str">
            <v>ESPINOSA DE GIRALDO CARMEN HELENA</v>
          </cell>
          <cell r="D148" t="str">
            <v>4065-12</v>
          </cell>
          <cell r="E148">
            <v>16415181.84</v>
          </cell>
          <cell r="F148" t="str">
            <v>Técnico Administrativo</v>
          </cell>
          <cell r="G148" t="str">
            <v>21CENTRO</v>
          </cell>
          <cell r="H148" t="str">
            <v>GRUPO ATENCION AL USUARIO</v>
          </cell>
          <cell r="K148" t="str">
            <v>X</v>
          </cell>
          <cell r="M148" t="str">
            <v>C</v>
          </cell>
          <cell r="O148" t="str">
            <v>BACHILLER</v>
          </cell>
          <cell r="P148">
            <v>808521</v>
          </cell>
          <cell r="Q148">
            <v>0</v>
          </cell>
          <cell r="R148" t="str">
            <v>2</v>
          </cell>
          <cell r="S148">
            <v>21147</v>
          </cell>
          <cell r="T148">
            <v>28172</v>
          </cell>
          <cell r="U148">
            <v>45.783333333333331</v>
          </cell>
          <cell r="V148">
            <v>0</v>
          </cell>
          <cell r="W148">
            <v>26.552777777777777</v>
          </cell>
          <cell r="X148" t="str">
            <v>5Tecnico</v>
          </cell>
          <cell r="Y148">
            <v>35897377.361333333</v>
          </cell>
          <cell r="Z148" t="str">
            <v>CENTRO</v>
          </cell>
          <cell r="AA148" t="str">
            <v>SUP</v>
          </cell>
          <cell r="AB148" t="str">
            <v>sale</v>
          </cell>
          <cell r="AC148">
            <v>20982735</v>
          </cell>
        </row>
        <row r="149">
          <cell r="C149" t="str">
            <v>ESQUIVEL GONZALEZ ANGEL ANTONIO</v>
          </cell>
          <cell r="D149" t="str">
            <v>4065-11</v>
          </cell>
          <cell r="E149">
            <v>16080398.177083332</v>
          </cell>
          <cell r="F149" t="str">
            <v>Técnico Administrativo</v>
          </cell>
          <cell r="G149" t="str">
            <v>21CENTRO</v>
          </cell>
          <cell r="H149" t="str">
            <v>DIVISION CREDITO</v>
          </cell>
          <cell r="M149" t="str">
            <v>C</v>
          </cell>
          <cell r="N149" t="str">
            <v>VE</v>
          </cell>
          <cell r="O149" t="str">
            <v>BACHILLER</v>
          </cell>
          <cell r="P149">
            <v>761453</v>
          </cell>
          <cell r="Q149">
            <v>0</v>
          </cell>
          <cell r="R149" t="str">
            <v>1</v>
          </cell>
          <cell r="S149">
            <v>22197</v>
          </cell>
          <cell r="T149">
            <v>31807</v>
          </cell>
          <cell r="U149">
            <v>42.908333333333331</v>
          </cell>
          <cell r="V149">
            <v>0</v>
          </cell>
          <cell r="W149">
            <v>16.597222222222221</v>
          </cell>
          <cell r="X149" t="str">
            <v>5Tecnico</v>
          </cell>
          <cell r="Y149">
            <v>22397424.732047454</v>
          </cell>
          <cell r="Z149" t="str">
            <v>CENTRO</v>
          </cell>
          <cell r="AA149" t="str">
            <v>Mant</v>
          </cell>
          <cell r="AB149" t="str">
            <v>4065-11</v>
          </cell>
          <cell r="AC149">
            <v>5893028</v>
          </cell>
        </row>
        <row r="150">
          <cell r="C150" t="str">
            <v>FERNANDEZ GONZALEZ ANA GISLENA</v>
          </cell>
          <cell r="D150" t="str">
            <v>4065-09</v>
          </cell>
          <cell r="E150">
            <v>14586952.714583334</v>
          </cell>
          <cell r="F150" t="str">
            <v>Técnico Administrativo</v>
          </cell>
          <cell r="G150" t="str">
            <v>25SUROCCIDENTE</v>
          </cell>
          <cell r="H150" t="str">
            <v>GRUPO CREDITO</v>
          </cell>
          <cell r="K150" t="str">
            <v>X</v>
          </cell>
          <cell r="M150" t="str">
            <v>C</v>
          </cell>
          <cell r="O150" t="str">
            <v>BACHILLER</v>
          </cell>
          <cell r="P150">
            <v>688731</v>
          </cell>
          <cell r="Q150">
            <v>0</v>
          </cell>
          <cell r="R150" t="str">
            <v>2</v>
          </cell>
          <cell r="S150">
            <v>20844</v>
          </cell>
          <cell r="T150">
            <v>33057</v>
          </cell>
          <cell r="U150">
            <v>46.613888888888887</v>
          </cell>
          <cell r="V150">
            <v>0</v>
          </cell>
          <cell r="W150">
            <v>13.172222222222222</v>
          </cell>
          <cell r="X150" t="str">
            <v>5Tecnico</v>
          </cell>
          <cell r="Y150">
            <v>16245372.701424768</v>
          </cell>
          <cell r="Z150" t="str">
            <v>SUROCCIDENTE</v>
          </cell>
          <cell r="AA150" t="str">
            <v>SUP</v>
          </cell>
          <cell r="AB150" t="str">
            <v>sale</v>
          </cell>
          <cell r="AC150">
            <v>31149127</v>
          </cell>
        </row>
        <row r="151">
          <cell r="C151" t="str">
            <v>FERNANDEZ REYES JOSE ALFONSO</v>
          </cell>
          <cell r="D151" t="str">
            <v>5120-09</v>
          </cell>
          <cell r="E151">
            <v>10643889.421249999</v>
          </cell>
          <cell r="F151" t="str">
            <v>Auxiliar Administrativo</v>
          </cell>
          <cell r="G151" t="str">
            <v>25SUROCCIDENTE</v>
          </cell>
          <cell r="H151" t="str">
            <v>GRUPO SERVICIOS</v>
          </cell>
          <cell r="K151" t="str">
            <v>X</v>
          </cell>
          <cell r="M151" t="str">
            <v>C</v>
          </cell>
          <cell r="O151" t="str">
            <v>BACHILLER</v>
          </cell>
          <cell r="P151">
            <v>468655</v>
          </cell>
          <cell r="Q151">
            <v>0</v>
          </cell>
          <cell r="R151" t="str">
            <v>1</v>
          </cell>
          <cell r="S151">
            <v>23578</v>
          </cell>
          <cell r="T151">
            <v>31807</v>
          </cell>
          <cell r="U151">
            <v>39.125</v>
          </cell>
          <cell r="V151">
            <v>0</v>
          </cell>
          <cell r="W151">
            <v>16.597222222222221</v>
          </cell>
          <cell r="X151" t="str">
            <v>6Asistencial</v>
          </cell>
          <cell r="Y151">
            <v>15091897.43964236</v>
          </cell>
          <cell r="Z151" t="str">
            <v>SUROCCIDENTE</v>
          </cell>
          <cell r="AA151" t="str">
            <v>SUP</v>
          </cell>
          <cell r="AB151" t="str">
            <v>sale</v>
          </cell>
          <cell r="AC151">
            <v>4613646</v>
          </cell>
        </row>
        <row r="152">
          <cell r="C152" t="str">
            <v>FIERRO VANEGAS LEONOR MERCEDES</v>
          </cell>
          <cell r="D152" t="str">
            <v>4065-11</v>
          </cell>
          <cell r="E152">
            <v>16080398.177083332</v>
          </cell>
          <cell r="F152" t="str">
            <v>Técnico Administrativo</v>
          </cell>
          <cell r="G152" t="str">
            <v>21CENTRO</v>
          </cell>
          <cell r="H152" t="str">
            <v>DIVISION SERVICIOS AL EXTERIOR</v>
          </cell>
          <cell r="I152" t="str">
            <v>SRI</v>
          </cell>
          <cell r="K152" t="str">
            <v>X</v>
          </cell>
          <cell r="M152" t="str">
            <v>C</v>
          </cell>
          <cell r="O152" t="str">
            <v>BACHILLER</v>
          </cell>
          <cell r="P152">
            <v>761453</v>
          </cell>
          <cell r="Q152">
            <v>0</v>
          </cell>
          <cell r="R152" t="str">
            <v>2</v>
          </cell>
          <cell r="S152">
            <v>21648</v>
          </cell>
          <cell r="T152">
            <v>31807</v>
          </cell>
          <cell r="U152">
            <v>44.408333333333331</v>
          </cell>
          <cell r="V152">
            <v>0</v>
          </cell>
          <cell r="W152">
            <v>16.597222222222221</v>
          </cell>
          <cell r="X152" t="str">
            <v>5Tecnico</v>
          </cell>
          <cell r="Y152">
            <v>22397424.732047454</v>
          </cell>
          <cell r="Z152" t="str">
            <v>CENTRO</v>
          </cell>
          <cell r="AA152" t="str">
            <v>SUP</v>
          </cell>
          <cell r="AB152" t="str">
            <v>sale</v>
          </cell>
          <cell r="AC152">
            <v>55055191</v>
          </cell>
        </row>
        <row r="153">
          <cell r="C153" t="str">
            <v>FIGUEROA CABRERA NELLY DEL-CARMEN</v>
          </cell>
          <cell r="D153" t="str">
            <v>4065-11</v>
          </cell>
          <cell r="E153">
            <v>16080398.177083332</v>
          </cell>
          <cell r="F153" t="str">
            <v>Técnico Administrativo</v>
          </cell>
          <cell r="G153" t="str">
            <v>25SUROCCIDENTE</v>
          </cell>
          <cell r="H153" t="str">
            <v>GRUPO ADMINISTRATIVO</v>
          </cell>
          <cell r="K153" t="str">
            <v>X</v>
          </cell>
          <cell r="M153" t="str">
            <v>C</v>
          </cell>
          <cell r="O153" t="str">
            <v>UN</v>
          </cell>
          <cell r="P153">
            <v>761453</v>
          </cell>
          <cell r="Q153">
            <v>0</v>
          </cell>
          <cell r="R153" t="str">
            <v>2</v>
          </cell>
          <cell r="S153">
            <v>20842</v>
          </cell>
          <cell r="T153">
            <v>30590</v>
          </cell>
          <cell r="U153">
            <v>46.619444444444447</v>
          </cell>
          <cell r="V153">
            <v>0</v>
          </cell>
          <cell r="W153">
            <v>19.927777777777777</v>
          </cell>
          <cell r="X153" t="str">
            <v>5Tecnico</v>
          </cell>
          <cell r="Y153">
            <v>26767653.948056713</v>
          </cell>
          <cell r="Z153" t="str">
            <v>SUROCCIDENTE</v>
          </cell>
          <cell r="AA153" t="str">
            <v>SUP</v>
          </cell>
          <cell r="AB153" t="str">
            <v>sale</v>
          </cell>
          <cell r="AC153">
            <v>31280289</v>
          </cell>
        </row>
        <row r="154">
          <cell r="C154" t="str">
            <v>FORERO CLAVIJO DIANA PATRICIA</v>
          </cell>
          <cell r="D154" t="str">
            <v>5120-12</v>
          </cell>
          <cell r="E154">
            <v>13279546.932500001</v>
          </cell>
          <cell r="F154" t="str">
            <v>Auxiliar Administrativo</v>
          </cell>
          <cell r="G154" t="str">
            <v>21CENTRO</v>
          </cell>
          <cell r="H154" t="str">
            <v>GRUPO OPERATIVO FINANCIERA</v>
          </cell>
          <cell r="K154" t="str">
            <v>x</v>
          </cell>
          <cell r="M154" t="str">
            <v>C</v>
          </cell>
          <cell r="O154" t="str">
            <v>SECUNDARIA</v>
          </cell>
          <cell r="P154">
            <v>596996</v>
          </cell>
          <cell r="Q154">
            <v>0</v>
          </cell>
          <cell r="R154" t="str">
            <v>2</v>
          </cell>
          <cell r="S154">
            <v>22988</v>
          </cell>
          <cell r="T154">
            <v>30439</v>
          </cell>
          <cell r="U154">
            <v>40.741666666666667</v>
          </cell>
          <cell r="V154">
            <v>0</v>
          </cell>
          <cell r="W154">
            <v>20.338888888888889</v>
          </cell>
          <cell r="X154" t="str">
            <v>6Asistencial</v>
          </cell>
          <cell r="Y154">
            <v>22830439.596812502</v>
          </cell>
          <cell r="Z154" t="str">
            <v>CENTRO</v>
          </cell>
          <cell r="AA154" t="str">
            <v>SUP</v>
          </cell>
          <cell r="AB154" t="str">
            <v>sale</v>
          </cell>
          <cell r="AC154">
            <v>51664467</v>
          </cell>
        </row>
        <row r="155">
          <cell r="C155" t="str">
            <v>FRANCO PIEDRAHITA GERMAN</v>
          </cell>
          <cell r="D155" t="str">
            <v>4065-11</v>
          </cell>
          <cell r="E155">
            <v>16080398.177083332</v>
          </cell>
          <cell r="F155" t="str">
            <v>Técnico Administrativo</v>
          </cell>
          <cell r="G155" t="str">
            <v>25SUROCCIDENTE</v>
          </cell>
          <cell r="H155" t="str">
            <v>DIVISION PROGRAMAS EN ADMINISTRACION</v>
          </cell>
          <cell r="K155" t="str">
            <v>X</v>
          </cell>
          <cell r="M155" t="str">
            <v>C</v>
          </cell>
          <cell r="O155" t="str">
            <v>TC</v>
          </cell>
          <cell r="P155">
            <v>761453</v>
          </cell>
          <cell r="Q155">
            <v>0</v>
          </cell>
          <cell r="R155" t="str">
            <v>1</v>
          </cell>
          <cell r="S155">
            <v>20288</v>
          </cell>
          <cell r="T155">
            <v>28369</v>
          </cell>
          <cell r="U155">
            <v>48.130555555555553</v>
          </cell>
          <cell r="V155">
            <v>0</v>
          </cell>
          <cell r="W155">
            <v>26.011111111111113</v>
          </cell>
          <cell r="X155" t="str">
            <v>5Tecnico</v>
          </cell>
          <cell r="Y155">
            <v>34736895.459603004</v>
          </cell>
          <cell r="Z155" t="str">
            <v>SUROCCIDENTE</v>
          </cell>
          <cell r="AA155" t="str">
            <v>SUP</v>
          </cell>
          <cell r="AB155" t="str">
            <v>sale</v>
          </cell>
          <cell r="AC155">
            <v>16601056</v>
          </cell>
        </row>
        <row r="156">
          <cell r="C156" t="str">
            <v>FRANCO VARGAS MARIA HELENA</v>
          </cell>
          <cell r="D156" t="str">
            <v>5040-20</v>
          </cell>
          <cell r="E156">
            <v>16138824.14833333</v>
          </cell>
          <cell r="F156" t="str">
            <v>Secretario Ejecutivo</v>
          </cell>
          <cell r="G156" t="str">
            <v>16SDT</v>
          </cell>
          <cell r="H156" t="str">
            <v>DIVISION PROGRAMAS INTERNACIONALES</v>
          </cell>
          <cell r="I156" t="str">
            <v>SRI</v>
          </cell>
          <cell r="M156" t="str">
            <v>C</v>
          </cell>
          <cell r="O156" t="str">
            <v>BACHILLER</v>
          </cell>
          <cell r="P156">
            <v>764298</v>
          </cell>
          <cell r="Q156">
            <v>0</v>
          </cell>
          <cell r="R156" t="str">
            <v>2</v>
          </cell>
          <cell r="S156">
            <v>23083</v>
          </cell>
          <cell r="T156">
            <v>30942</v>
          </cell>
          <cell r="U156">
            <v>40.477777777777774</v>
          </cell>
          <cell r="V156">
            <v>0</v>
          </cell>
          <cell r="W156">
            <v>18.966666666666665</v>
          </cell>
          <cell r="X156" t="str">
            <v>6Asistencial</v>
          </cell>
          <cell r="Y156">
            <v>25574376.083328705</v>
          </cell>
          <cell r="AA156" t="str">
            <v>Mant</v>
          </cell>
          <cell r="AB156" t="str">
            <v>5040-20</v>
          </cell>
          <cell r="AC156">
            <v>51686189</v>
          </cell>
        </row>
        <row r="157">
          <cell r="C157" t="str">
            <v>FUERTE POSADA MARIA CRISTINA</v>
          </cell>
          <cell r="D157" t="str">
            <v>5120-17</v>
          </cell>
          <cell r="E157">
            <v>14891116.80625</v>
          </cell>
          <cell r="F157" t="str">
            <v>Auxiliar Administrativo</v>
          </cell>
          <cell r="G157" t="str">
            <v>20SEG</v>
          </cell>
          <cell r="H157" t="str">
            <v>GRUPO DESARROLLO PERSONAL</v>
          </cell>
          <cell r="L157" t="str">
            <v>MCF</v>
          </cell>
          <cell r="M157" t="str">
            <v>C</v>
          </cell>
          <cell r="O157" t="str">
            <v>BACHILLER</v>
          </cell>
          <cell r="P157">
            <v>703542</v>
          </cell>
          <cell r="Q157">
            <v>0</v>
          </cell>
          <cell r="R157" t="str">
            <v>2</v>
          </cell>
          <cell r="S157">
            <v>18811</v>
          </cell>
          <cell r="T157">
            <v>27442</v>
          </cell>
          <cell r="U157">
            <v>52.174999999999997</v>
          </cell>
          <cell r="V157">
            <v>0</v>
          </cell>
          <cell r="W157">
            <v>28.55</v>
          </cell>
          <cell r="X157" t="str">
            <v>6Asistencial</v>
          </cell>
          <cell r="Y157">
            <v>35158796.197475694</v>
          </cell>
          <cell r="AA157" t="str">
            <v>Mant</v>
          </cell>
          <cell r="AB157" t="str">
            <v>5120-17</v>
          </cell>
          <cell r="AC157">
            <v>41508201</v>
          </cell>
        </row>
        <row r="158">
          <cell r="C158" t="str">
            <v>FUNEME  HERNANDO</v>
          </cell>
          <cell r="D158" t="str">
            <v>5120-17</v>
          </cell>
          <cell r="E158">
            <v>14891116.80625</v>
          </cell>
          <cell r="F158" t="str">
            <v>Auxiliar Administrativo</v>
          </cell>
          <cell r="G158" t="str">
            <v>20SEG</v>
          </cell>
          <cell r="H158" t="str">
            <v>GRUPO CORRESPONDENCIA</v>
          </cell>
          <cell r="L158">
            <v>2003</v>
          </cell>
          <cell r="M158" t="str">
            <v>C</v>
          </cell>
          <cell r="O158" t="str">
            <v>BACHILLER</v>
          </cell>
          <cell r="P158">
            <v>703542</v>
          </cell>
          <cell r="Q158">
            <v>0</v>
          </cell>
          <cell r="R158" t="str">
            <v>1</v>
          </cell>
          <cell r="S158">
            <v>17831</v>
          </cell>
          <cell r="T158">
            <v>35004</v>
          </cell>
          <cell r="U158">
            <v>54.861111111111114</v>
          </cell>
          <cell r="V158">
            <v>36.833333333333336</v>
          </cell>
          <cell r="W158">
            <v>7.8444444444444441</v>
          </cell>
          <cell r="X158" t="str">
            <v>6Asistencial</v>
          </cell>
          <cell r="Y158">
            <v>5745679.6495451396</v>
          </cell>
          <cell r="AA158" t="str">
            <v>Mant</v>
          </cell>
          <cell r="AB158" t="str">
            <v>5120-17</v>
          </cell>
          <cell r="AC158">
            <v>19057485</v>
          </cell>
        </row>
        <row r="159">
          <cell r="C159" t="str">
            <v>GAITAN LEON JORGE NELSON</v>
          </cell>
          <cell r="D159" t="str">
            <v>4065-15</v>
          </cell>
          <cell r="E159">
            <v>18995922.495416671</v>
          </cell>
          <cell r="F159" t="str">
            <v>Técnico Administrativo</v>
          </cell>
          <cell r="G159" t="str">
            <v>19SDF</v>
          </cell>
          <cell r="H159" t="str">
            <v>GRUPO PRESUPUESTO</v>
          </cell>
          <cell r="M159" t="str">
            <v>C</v>
          </cell>
          <cell r="N159" t="str">
            <v>VE</v>
          </cell>
          <cell r="O159" t="str">
            <v>ES</v>
          </cell>
          <cell r="P159">
            <v>935634</v>
          </cell>
          <cell r="Q159">
            <v>0</v>
          </cell>
          <cell r="R159" t="str">
            <v>1</v>
          </cell>
          <cell r="S159">
            <v>22864</v>
          </cell>
          <cell r="T159">
            <v>31807</v>
          </cell>
          <cell r="U159">
            <v>41.080555555555556</v>
          </cell>
          <cell r="V159">
            <v>0</v>
          </cell>
          <cell r="W159">
            <v>16.597222222222221</v>
          </cell>
          <cell r="X159" t="str">
            <v>5Tecnico</v>
          </cell>
          <cell r="Y159">
            <v>26298009.042709496</v>
          </cell>
          <cell r="AA159" t="str">
            <v>Mant</v>
          </cell>
          <cell r="AB159" t="str">
            <v>4065-15</v>
          </cell>
          <cell r="AC159">
            <v>79120811</v>
          </cell>
        </row>
        <row r="160">
          <cell r="C160" t="str">
            <v>GARCIA PARRA LEONARDO</v>
          </cell>
          <cell r="D160" t="str">
            <v>4065-09</v>
          </cell>
          <cell r="E160">
            <v>14586952.714583334</v>
          </cell>
          <cell r="F160" t="str">
            <v>Técnico Administrativo</v>
          </cell>
          <cell r="G160" t="str">
            <v>22NOROCCIDENTE</v>
          </cell>
          <cell r="H160" t="str">
            <v>GRUPO OPERATIVO</v>
          </cell>
          <cell r="K160" t="str">
            <v>X</v>
          </cell>
          <cell r="M160" t="str">
            <v>C</v>
          </cell>
          <cell r="O160" t="str">
            <v>UN</v>
          </cell>
          <cell r="P160">
            <v>688731</v>
          </cell>
          <cell r="Q160">
            <v>0</v>
          </cell>
          <cell r="R160" t="str">
            <v>1</v>
          </cell>
          <cell r="S160">
            <v>24172</v>
          </cell>
          <cell r="T160">
            <v>33491</v>
          </cell>
          <cell r="U160">
            <v>37.49722222222222</v>
          </cell>
          <cell r="V160">
            <v>0.16666666666666666</v>
          </cell>
          <cell r="W160">
            <v>11.986111111111111</v>
          </cell>
          <cell r="X160" t="str">
            <v>5Tecnico</v>
          </cell>
          <cell r="Y160">
            <v>14845412.396813655</v>
          </cell>
          <cell r="Z160" t="str">
            <v>NOROCCIDENTE</v>
          </cell>
          <cell r="AA160" t="str">
            <v>SUP</v>
          </cell>
          <cell r="AB160" t="str">
            <v>sale</v>
          </cell>
          <cell r="AC160">
            <v>7550375</v>
          </cell>
        </row>
        <row r="161">
          <cell r="C161" t="str">
            <v>GIL BOCIGA MARIA TRANSITO</v>
          </cell>
          <cell r="D161" t="str">
            <v>2040-15</v>
          </cell>
          <cell r="E161">
            <v>33594659.907499999</v>
          </cell>
          <cell r="F161" t="str">
            <v>Jefe de División</v>
          </cell>
          <cell r="G161" t="str">
            <v>21CENTRO</v>
          </cell>
          <cell r="H161" t="str">
            <v>DIVISION FINANCIERA</v>
          </cell>
          <cell r="K161" t="str">
            <v>X</v>
          </cell>
          <cell r="M161" t="str">
            <v>C</v>
          </cell>
          <cell r="N161" t="str">
            <v>P</v>
          </cell>
          <cell r="O161" t="str">
            <v>ES</v>
          </cell>
          <cell r="P161">
            <v>1654687</v>
          </cell>
          <cell r="Q161">
            <v>0</v>
          </cell>
          <cell r="R161" t="str">
            <v>2</v>
          </cell>
          <cell r="S161">
            <v>19552</v>
          </cell>
          <cell r="T161">
            <v>34108</v>
          </cell>
          <cell r="U161">
            <v>50.147222222222226</v>
          </cell>
          <cell r="V161">
            <v>10.083333333333334</v>
          </cell>
          <cell r="W161">
            <v>10.294444444444444</v>
          </cell>
          <cell r="X161" t="str">
            <v>3Ejecutivo</v>
          </cell>
          <cell r="Y161">
            <v>12628571.184</v>
          </cell>
          <cell r="Z161" t="str">
            <v>CENTRO</v>
          </cell>
          <cell r="AA161" t="str">
            <v>SUP</v>
          </cell>
          <cell r="AB161" t="str">
            <v>sale</v>
          </cell>
          <cell r="AC161">
            <v>41597651</v>
          </cell>
        </row>
        <row r="162">
          <cell r="C162" t="str">
            <v>GIRALDO DE VALENCIA RUTH DEL-SOCORRO</v>
          </cell>
          <cell r="D162" t="str">
            <v>2040-11</v>
          </cell>
          <cell r="E162">
            <v>29737405.522916667</v>
          </cell>
          <cell r="F162" t="str">
            <v>Jefe de División</v>
          </cell>
          <cell r="G162" t="str">
            <v>25SUROCCIDENTE</v>
          </cell>
          <cell r="H162" t="str">
            <v>DIVISION CREDITO Y PROGRAMAS INTERNACIONALES</v>
          </cell>
          <cell r="L162">
            <v>2004</v>
          </cell>
          <cell r="M162" t="str">
            <v>C</v>
          </cell>
          <cell r="N162" t="str">
            <v>P</v>
          </cell>
          <cell r="O162" t="str">
            <v>ES</v>
          </cell>
          <cell r="P162">
            <v>1464700</v>
          </cell>
          <cell r="Q162">
            <v>0</v>
          </cell>
          <cell r="R162" t="str">
            <v>2</v>
          </cell>
          <cell r="S162">
            <v>18222</v>
          </cell>
          <cell r="T162">
            <v>28177</v>
          </cell>
          <cell r="U162">
            <v>53.791666666666664</v>
          </cell>
          <cell r="V162">
            <v>0</v>
          </cell>
          <cell r="W162">
            <v>26.538888888888888</v>
          </cell>
          <cell r="X162" t="str">
            <v>3Ejecutivo</v>
          </cell>
          <cell r="Y162">
            <v>11178590.4</v>
          </cell>
          <cell r="Z162" t="str">
            <v>SUROCCIDENTE</v>
          </cell>
          <cell r="AA162" t="str">
            <v>crear</v>
          </cell>
          <cell r="AB162" t="str">
            <v>3010-16</v>
          </cell>
          <cell r="AC162">
            <v>31211121</v>
          </cell>
        </row>
        <row r="163">
          <cell r="C163" t="str">
            <v>GIRALDO LOAIZA ARIEL</v>
          </cell>
          <cell r="D163" t="str">
            <v>4065-09</v>
          </cell>
          <cell r="E163">
            <v>14586952.714583334</v>
          </cell>
          <cell r="F163" t="str">
            <v>Técnico Administrativo</v>
          </cell>
          <cell r="G163" t="str">
            <v>22NOROCCIDENTE</v>
          </cell>
          <cell r="H163" t="str">
            <v>GRUPO SERVICIOS</v>
          </cell>
          <cell r="K163" t="str">
            <v>X</v>
          </cell>
          <cell r="M163" t="str">
            <v>C</v>
          </cell>
          <cell r="O163" t="str">
            <v>BACHILLER</v>
          </cell>
          <cell r="P163">
            <v>688731</v>
          </cell>
          <cell r="Q163">
            <v>0</v>
          </cell>
          <cell r="R163" t="str">
            <v>1</v>
          </cell>
          <cell r="S163">
            <v>23498</v>
          </cell>
          <cell r="T163">
            <v>31594</v>
          </cell>
          <cell r="U163">
            <v>39.344444444444441</v>
          </cell>
          <cell r="V163">
            <v>0</v>
          </cell>
          <cell r="W163">
            <v>17.177777777777777</v>
          </cell>
          <cell r="X163" t="str">
            <v>5Tecnico</v>
          </cell>
          <cell r="Y163">
            <v>21028570.408846069</v>
          </cell>
          <cell r="Z163" t="str">
            <v>NOROCCIDENTE</v>
          </cell>
          <cell r="AA163" t="str">
            <v>SUP</v>
          </cell>
          <cell r="AB163" t="str">
            <v>sale</v>
          </cell>
          <cell r="AC163">
            <v>10264483</v>
          </cell>
        </row>
        <row r="164">
          <cell r="C164" t="str">
            <v>GOMEZ CAMPO NELCY</v>
          </cell>
          <cell r="D164" t="str">
            <v>5120-09</v>
          </cell>
          <cell r="E164">
            <v>10643889.421249999</v>
          </cell>
          <cell r="F164" t="str">
            <v>Auxiliar Administrativo</v>
          </cell>
          <cell r="G164" t="str">
            <v>25SUROCCIDENTE</v>
          </cell>
          <cell r="H164" t="str">
            <v>GRUPO ADMINISTRATIVO Y FINANCIERO</v>
          </cell>
          <cell r="K164" t="str">
            <v>X</v>
          </cell>
          <cell r="M164" t="str">
            <v>C</v>
          </cell>
          <cell r="O164" t="str">
            <v>TC</v>
          </cell>
          <cell r="P164">
            <v>468655</v>
          </cell>
          <cell r="Q164">
            <v>0</v>
          </cell>
          <cell r="R164" t="str">
            <v>2</v>
          </cell>
          <cell r="S164">
            <v>22066</v>
          </cell>
          <cell r="T164">
            <v>32630</v>
          </cell>
          <cell r="U164">
            <v>43.263888888888886</v>
          </cell>
          <cell r="V164">
            <v>0</v>
          </cell>
          <cell r="W164">
            <v>14.341666666666667</v>
          </cell>
          <cell r="X164" t="str">
            <v>6Asistencial</v>
          </cell>
          <cell r="Y164">
            <v>13099853.588211805</v>
          </cell>
          <cell r="Z164" t="str">
            <v>SUROCCIDENTE</v>
          </cell>
          <cell r="AA164" t="str">
            <v>SUP</v>
          </cell>
          <cell r="AB164" t="str">
            <v>sale</v>
          </cell>
          <cell r="AC164">
            <v>25295619</v>
          </cell>
        </row>
        <row r="165">
          <cell r="C165" t="str">
            <v>GOMEZ JIMENEZ HENRY</v>
          </cell>
          <cell r="D165" t="str">
            <v>5310-15</v>
          </cell>
          <cell r="E165">
            <v>22621187.487499997</v>
          </cell>
          <cell r="F165" t="str">
            <v>Conductor Mec (Asignado)</v>
          </cell>
          <cell r="G165" t="str">
            <v>16SDT</v>
          </cell>
          <cell r="H165" t="str">
            <v>SUBDIRECCION TECNICA</v>
          </cell>
          <cell r="M165" t="str">
            <v>C</v>
          </cell>
          <cell r="O165" t="str">
            <v>SECUNDARIA</v>
          </cell>
          <cell r="P165">
            <v>659101</v>
          </cell>
          <cell r="Q165">
            <v>0</v>
          </cell>
          <cell r="R165" t="str">
            <v>1</v>
          </cell>
          <cell r="S165">
            <v>20285</v>
          </cell>
          <cell r="T165">
            <v>35793</v>
          </cell>
          <cell r="U165">
            <v>48.138888888888886</v>
          </cell>
          <cell r="V165">
            <v>18.583333333333332</v>
          </cell>
          <cell r="W165">
            <v>5.6833333333333336</v>
          </cell>
          <cell r="X165" t="str">
            <v>6Asistencial</v>
          </cell>
          <cell r="Y165">
            <v>6839600.734159722</v>
          </cell>
          <cell r="AA165" t="str">
            <v>Mant</v>
          </cell>
          <cell r="AB165" t="str">
            <v>5310-15</v>
          </cell>
          <cell r="AC165">
            <v>3181932</v>
          </cell>
        </row>
        <row r="166">
          <cell r="C166" t="str">
            <v>GOMEZ SILVA AMIRA</v>
          </cell>
          <cell r="D166" t="str">
            <v>5040-22</v>
          </cell>
          <cell r="E166">
            <v>17182482.831666667</v>
          </cell>
          <cell r="F166" t="str">
            <v>Secretario Ejecutivo</v>
          </cell>
          <cell r="G166" t="str">
            <v>20SEG</v>
          </cell>
          <cell r="H166" t="str">
            <v>SECRETARIA GENERAL</v>
          </cell>
          <cell r="L166">
            <v>2004</v>
          </cell>
          <cell r="M166" t="str">
            <v>C</v>
          </cell>
          <cell r="N166" t="str">
            <v>P</v>
          </cell>
          <cell r="O166" t="str">
            <v>BACHILLER</v>
          </cell>
          <cell r="P166">
            <v>846314</v>
          </cell>
          <cell r="Q166">
            <v>0</v>
          </cell>
          <cell r="R166" t="str">
            <v>2</v>
          </cell>
          <cell r="S166">
            <v>17819</v>
          </cell>
          <cell r="T166">
            <v>30879</v>
          </cell>
          <cell r="U166">
            <v>54.894444444444446</v>
          </cell>
          <cell r="V166">
            <v>0</v>
          </cell>
          <cell r="W166">
            <v>19.136111111111113</v>
          </cell>
          <cell r="X166" t="str">
            <v>6Asistencial</v>
          </cell>
          <cell r="Y166">
            <v>8073835.5600000005</v>
          </cell>
          <cell r="AA166" t="str">
            <v>Mant</v>
          </cell>
          <cell r="AB166" t="str">
            <v>5040-22</v>
          </cell>
          <cell r="AC166">
            <v>41446349</v>
          </cell>
        </row>
        <row r="167">
          <cell r="C167" t="str">
            <v>GOMEZ SILVA PEDRO ENRIQUE</v>
          </cell>
          <cell r="D167" t="str">
            <v>3020-08</v>
          </cell>
          <cell r="E167">
            <v>21196717.882083338</v>
          </cell>
          <cell r="F167" t="str">
            <v>Profesional Universitario</v>
          </cell>
          <cell r="G167" t="str">
            <v>21CENTRO</v>
          </cell>
          <cell r="H167" t="str">
            <v>GRUPO OPERATIVO FINANCIERA</v>
          </cell>
          <cell r="L167">
            <v>2003</v>
          </cell>
          <cell r="M167" t="str">
            <v>C</v>
          </cell>
          <cell r="O167" t="str">
            <v>UN</v>
          </cell>
          <cell r="P167">
            <v>1044033</v>
          </cell>
          <cell r="Q167">
            <v>0</v>
          </cell>
          <cell r="R167" t="str">
            <v>1</v>
          </cell>
          <cell r="S167">
            <v>17888</v>
          </cell>
          <cell r="T167">
            <v>34108</v>
          </cell>
          <cell r="U167">
            <v>54.705555555555556</v>
          </cell>
          <cell r="V167">
            <v>14.083333333333334</v>
          </cell>
          <cell r="W167">
            <v>10.294444444444444</v>
          </cell>
          <cell r="X167" t="str">
            <v>4Profesional</v>
          </cell>
          <cell r="Y167">
            <v>18566793.732302081</v>
          </cell>
          <cell r="Z167" t="str">
            <v>CENTRO</v>
          </cell>
          <cell r="AA167" t="str">
            <v>Mant</v>
          </cell>
          <cell r="AB167" t="str">
            <v>3020-08</v>
          </cell>
          <cell r="AC167">
            <v>19090232</v>
          </cell>
        </row>
        <row r="168">
          <cell r="C168" t="str">
            <v>GOMEZ WILCHES BLANCA ESTRELLA</v>
          </cell>
          <cell r="D168" t="str">
            <v>4065-11</v>
          </cell>
          <cell r="E168">
            <v>16080398.177083332</v>
          </cell>
          <cell r="F168" t="str">
            <v>Técnico Administrativo</v>
          </cell>
          <cell r="G168" t="str">
            <v>18SRI</v>
          </cell>
          <cell r="H168" t="str">
            <v>OFICINA RELACIONES INTERNACIONALES Y COMUNICACIONES</v>
          </cell>
          <cell r="L168" t="str">
            <v>MCF</v>
          </cell>
          <cell r="M168" t="str">
            <v>C</v>
          </cell>
          <cell r="O168" t="str">
            <v>TC</v>
          </cell>
          <cell r="P168">
            <v>761453</v>
          </cell>
          <cell r="Q168">
            <v>0</v>
          </cell>
          <cell r="R168" t="str">
            <v>2</v>
          </cell>
          <cell r="S168">
            <v>22419</v>
          </cell>
          <cell r="T168">
            <v>31841</v>
          </cell>
          <cell r="U168">
            <v>42.297222222222224</v>
          </cell>
          <cell r="V168">
            <v>0</v>
          </cell>
          <cell r="W168">
            <v>16.5</v>
          </cell>
          <cell r="X168" t="str">
            <v>5Tecnico</v>
          </cell>
          <cell r="Y168">
            <v>22268888.578635421</v>
          </cell>
          <cell r="AA168" t="str">
            <v>Mant</v>
          </cell>
          <cell r="AB168" t="str">
            <v>4065-11</v>
          </cell>
          <cell r="AC168">
            <v>51671008</v>
          </cell>
        </row>
        <row r="169">
          <cell r="C169" t="str">
            <v>GOMEZ YEPES CLARA MARGARITA</v>
          </cell>
          <cell r="D169" t="str">
            <v>4065-09</v>
          </cell>
          <cell r="E169">
            <v>14586952.714583334</v>
          </cell>
          <cell r="F169" t="str">
            <v>Técnico Administrativo</v>
          </cell>
          <cell r="G169" t="str">
            <v>22NOROCCIDENTE</v>
          </cell>
          <cell r="H169" t="str">
            <v>DIVISION CREDITO Y PROGRAMAS INTERNACIONALES</v>
          </cell>
          <cell r="K169" t="str">
            <v>X</v>
          </cell>
          <cell r="M169" t="str">
            <v>C</v>
          </cell>
          <cell r="N169" t="str">
            <v>P</v>
          </cell>
          <cell r="O169" t="str">
            <v>BACHILLER</v>
          </cell>
          <cell r="P169">
            <v>688731</v>
          </cell>
          <cell r="Q169">
            <v>0</v>
          </cell>
          <cell r="R169" t="str">
            <v>2</v>
          </cell>
          <cell r="S169">
            <v>24473</v>
          </cell>
          <cell r="T169">
            <v>36480</v>
          </cell>
          <cell r="U169">
            <v>36.677777777777777</v>
          </cell>
          <cell r="V169">
            <v>0</v>
          </cell>
          <cell r="W169">
            <v>3.8027777777777776</v>
          </cell>
          <cell r="X169" t="str">
            <v>5Tecnico</v>
          </cell>
          <cell r="Y169">
            <v>6570493.7400000002</v>
          </cell>
          <cell r="Z169" t="str">
            <v>NOROCCIDENTE</v>
          </cell>
          <cell r="AA169" t="str">
            <v>SUP</v>
          </cell>
          <cell r="AB169" t="str">
            <v>sale</v>
          </cell>
          <cell r="AC169">
            <v>42777607</v>
          </cell>
        </row>
        <row r="170">
          <cell r="C170" t="str">
            <v>GOMEZ ZAPATA ALBA RUBIELA</v>
          </cell>
          <cell r="D170" t="str">
            <v>5040-16</v>
          </cell>
          <cell r="E170">
            <v>14586952.714583334</v>
          </cell>
          <cell r="F170" t="str">
            <v>Secretario Ejecutivo</v>
          </cell>
          <cell r="G170" t="str">
            <v>22NOROCCIDENTE</v>
          </cell>
          <cell r="H170" t="str">
            <v>GRUPO PROGRAMAS INTERNACIONALES</v>
          </cell>
          <cell r="L170" t="str">
            <v>MCF</v>
          </cell>
          <cell r="M170" t="str">
            <v>C</v>
          </cell>
          <cell r="N170" t="str">
            <v>P</v>
          </cell>
          <cell r="O170" t="str">
            <v>BACHILLER</v>
          </cell>
          <cell r="P170">
            <v>688731</v>
          </cell>
          <cell r="Q170">
            <v>0</v>
          </cell>
          <cell r="R170" t="str">
            <v>2</v>
          </cell>
          <cell r="S170">
            <v>21920</v>
          </cell>
          <cell r="T170">
            <v>33914</v>
          </cell>
          <cell r="U170">
            <v>43.666666666666664</v>
          </cell>
          <cell r="V170">
            <v>1.4166666666666667</v>
          </cell>
          <cell r="W170">
            <v>10.830555555555556</v>
          </cell>
          <cell r="X170" t="str">
            <v>6Asistencial</v>
          </cell>
          <cell r="Y170">
            <v>6570493.7400000002</v>
          </cell>
          <cell r="Z170" t="str">
            <v>NOROCCIDENTE</v>
          </cell>
          <cell r="AA170" t="str">
            <v>Mant</v>
          </cell>
          <cell r="AB170" t="str">
            <v>5040-16</v>
          </cell>
          <cell r="AC170">
            <v>42676710</v>
          </cell>
        </row>
        <row r="171">
          <cell r="C171" t="str">
            <v>GONZALEZ DE ROJAS VITALIA</v>
          </cell>
          <cell r="D171" t="str">
            <v>5120-10</v>
          </cell>
          <cell r="E171">
            <v>11597824.078333335</v>
          </cell>
          <cell r="F171" t="str">
            <v>Auxiliar Administrativo</v>
          </cell>
          <cell r="G171" t="str">
            <v>24ORIENTE</v>
          </cell>
          <cell r="H171" t="str">
            <v>GRUPO ADMINISTRATIVO Y FINANCIERO</v>
          </cell>
          <cell r="K171" t="str">
            <v>X</v>
          </cell>
          <cell r="M171" t="str">
            <v>C</v>
          </cell>
          <cell r="O171" t="str">
            <v>ES</v>
          </cell>
          <cell r="P171">
            <v>515106</v>
          </cell>
          <cell r="Q171">
            <v>0</v>
          </cell>
          <cell r="R171" t="str">
            <v>2</v>
          </cell>
          <cell r="S171">
            <v>19466</v>
          </cell>
          <cell r="T171">
            <v>31807</v>
          </cell>
          <cell r="U171">
            <v>50.383333333333333</v>
          </cell>
          <cell r="V171">
            <v>0.41666666666666669</v>
          </cell>
          <cell r="W171">
            <v>16.597222222222221</v>
          </cell>
          <cell r="X171" t="str">
            <v>6Asistencial</v>
          </cell>
          <cell r="Y171">
            <v>16413360.411662038</v>
          </cell>
          <cell r="Z171" t="str">
            <v>ORIENTE</v>
          </cell>
          <cell r="AA171" t="str">
            <v>SUP</v>
          </cell>
          <cell r="AB171" t="str">
            <v>sale</v>
          </cell>
          <cell r="AC171">
            <v>40011314</v>
          </cell>
        </row>
        <row r="172">
          <cell r="C172" t="str">
            <v>GONZALEZ OSORIO MYRIAM</v>
          </cell>
          <cell r="D172" t="str">
            <v>5120-12</v>
          </cell>
          <cell r="E172">
            <v>13279546.932500001</v>
          </cell>
          <cell r="F172" t="str">
            <v>Auxiliar Administrativo</v>
          </cell>
          <cell r="G172" t="str">
            <v>21CENTRO</v>
          </cell>
          <cell r="H172" t="str">
            <v>DIVISION CREDITO</v>
          </cell>
          <cell r="K172" t="str">
            <v>X</v>
          </cell>
          <cell r="M172" t="str">
            <v>C</v>
          </cell>
          <cell r="O172" t="str">
            <v>BACHILLER</v>
          </cell>
          <cell r="P172">
            <v>596996</v>
          </cell>
          <cell r="Q172">
            <v>0</v>
          </cell>
          <cell r="R172" t="str">
            <v>2</v>
          </cell>
          <cell r="S172">
            <v>21942</v>
          </cell>
          <cell r="T172">
            <v>31807</v>
          </cell>
          <cell r="U172">
            <v>43.605555555555554</v>
          </cell>
          <cell r="V172">
            <v>0</v>
          </cell>
          <cell r="W172">
            <v>16.597222222222221</v>
          </cell>
          <cell r="X172" t="str">
            <v>6Asistencial</v>
          </cell>
          <cell r="Y172">
            <v>18743011.070645835</v>
          </cell>
          <cell r="Z172" t="str">
            <v>CENTRO</v>
          </cell>
          <cell r="AA172" t="str">
            <v>SUP</v>
          </cell>
          <cell r="AB172" t="str">
            <v>sale</v>
          </cell>
          <cell r="AC172">
            <v>51580672</v>
          </cell>
        </row>
        <row r="173">
          <cell r="C173" t="str">
            <v>GONZALEZ RUBIO MIGUEL DE-CERVANTES</v>
          </cell>
          <cell r="D173" t="str">
            <v>5120-10</v>
          </cell>
          <cell r="E173">
            <v>12918517.657916667</v>
          </cell>
          <cell r="F173" t="str">
            <v>Auxiliar Administrativo</v>
          </cell>
          <cell r="G173" t="str">
            <v>25SUROCCIDENTE</v>
          </cell>
          <cell r="H173" t="str">
            <v>GRUPO ADMINISTRATIVO</v>
          </cell>
          <cell r="L173">
            <v>2003</v>
          </cell>
          <cell r="M173" t="str">
            <v>C</v>
          </cell>
          <cell r="O173" t="str">
            <v>SECUNDARIA</v>
          </cell>
          <cell r="P173">
            <v>515106</v>
          </cell>
          <cell r="Q173">
            <v>64310</v>
          </cell>
          <cell r="R173" t="str">
            <v>1</v>
          </cell>
          <cell r="S173">
            <v>15965</v>
          </cell>
          <cell r="T173">
            <v>25980</v>
          </cell>
          <cell r="U173">
            <v>59.969444444444441</v>
          </cell>
          <cell r="V173">
            <v>9.25</v>
          </cell>
          <cell r="W173">
            <v>32.552777777777777</v>
          </cell>
          <cell r="X173" t="str">
            <v>6Asistencial</v>
          </cell>
          <cell r="Y173">
            <v>35203273.168188661</v>
          </cell>
          <cell r="Z173" t="str">
            <v>SUROCCIDENTE</v>
          </cell>
          <cell r="AA173" t="str">
            <v>Mant</v>
          </cell>
          <cell r="AB173" t="str">
            <v>5120-10</v>
          </cell>
          <cell r="AC173">
            <v>6096384</v>
          </cell>
        </row>
        <row r="174">
          <cell r="C174" t="str">
            <v>GONZALEZ SANCHEZ MARTHA ELSA</v>
          </cell>
          <cell r="D174" t="str">
            <v>4065-15</v>
          </cell>
          <cell r="E174">
            <v>20297489.79333334</v>
          </cell>
          <cell r="F174" t="str">
            <v>Técnico Administrativo</v>
          </cell>
          <cell r="G174" t="str">
            <v>21CENTRO</v>
          </cell>
          <cell r="H174" t="str">
            <v>DIVISION SERVICIOS AL EXTERIOR</v>
          </cell>
          <cell r="I174" t="str">
            <v>SRI</v>
          </cell>
          <cell r="L174">
            <v>2004</v>
          </cell>
          <cell r="M174" t="str">
            <v>C</v>
          </cell>
          <cell r="O174" t="str">
            <v>BACHILLER</v>
          </cell>
          <cell r="P174">
            <v>935634</v>
          </cell>
          <cell r="Q174">
            <v>64108</v>
          </cell>
          <cell r="R174" t="str">
            <v>2</v>
          </cell>
          <cell r="S174">
            <v>17899</v>
          </cell>
          <cell r="T174">
            <v>26558</v>
          </cell>
          <cell r="U174">
            <v>54.677777777777777</v>
          </cell>
          <cell r="V174">
            <v>0</v>
          </cell>
          <cell r="W174">
            <v>30.969444444444445</v>
          </cell>
          <cell r="X174" t="str">
            <v>5Tecnico</v>
          </cell>
          <cell r="Y174">
            <v>51644153.625944443</v>
          </cell>
          <cell r="Z174" t="str">
            <v>CENTRO</v>
          </cell>
          <cell r="AA174" t="str">
            <v>Mant</v>
          </cell>
          <cell r="AB174" t="str">
            <v>4065-15</v>
          </cell>
          <cell r="AC174">
            <v>41472734</v>
          </cell>
        </row>
        <row r="175">
          <cell r="C175" t="str">
            <v>GRANADOS VALENCIA MANUEL</v>
          </cell>
          <cell r="D175" t="str">
            <v>5120-10</v>
          </cell>
          <cell r="E175">
            <v>11597824.078333335</v>
          </cell>
          <cell r="F175" t="str">
            <v>Auxiliar Administrativo</v>
          </cell>
          <cell r="G175" t="str">
            <v>22NOROCCIDENTE</v>
          </cell>
          <cell r="H175" t="str">
            <v>GRUPO ADMINISTRATIVO Y FINANCIERO</v>
          </cell>
          <cell r="K175" t="str">
            <v>X</v>
          </cell>
          <cell r="M175" t="str">
            <v>C</v>
          </cell>
          <cell r="O175" t="str">
            <v>BACHILLER</v>
          </cell>
          <cell r="P175">
            <v>515106</v>
          </cell>
          <cell r="Q175">
            <v>0</v>
          </cell>
          <cell r="R175" t="str">
            <v>1</v>
          </cell>
          <cell r="S175">
            <v>23717</v>
          </cell>
          <cell r="T175">
            <v>34919</v>
          </cell>
          <cell r="U175">
            <v>38.74722222222222</v>
          </cell>
          <cell r="V175">
            <v>2.5</v>
          </cell>
          <cell r="W175">
            <v>8.0749999999999993</v>
          </cell>
          <cell r="X175" t="str">
            <v>6Asistencial</v>
          </cell>
          <cell r="Y175">
            <v>4686167.4633009266</v>
          </cell>
          <cell r="Z175" t="str">
            <v>NOROCCIDENTE</v>
          </cell>
          <cell r="AA175" t="str">
            <v>SUP</v>
          </cell>
          <cell r="AB175" t="str">
            <v>sale</v>
          </cell>
          <cell r="AC175">
            <v>10116570</v>
          </cell>
        </row>
        <row r="176">
          <cell r="C176" t="str">
            <v>GUARIN PARRA NELSON</v>
          </cell>
          <cell r="D176" t="str">
            <v>5120-09</v>
          </cell>
          <cell r="E176">
            <v>10643889.421249999</v>
          </cell>
          <cell r="F176" t="str">
            <v>Auxiliar Administrativo</v>
          </cell>
          <cell r="G176" t="str">
            <v>25SUROCCIDENTE</v>
          </cell>
          <cell r="H176" t="str">
            <v>GRUPO SERVICIOS</v>
          </cell>
          <cell r="K176" t="str">
            <v>X</v>
          </cell>
          <cell r="M176" t="str">
            <v>C</v>
          </cell>
          <cell r="O176" t="str">
            <v>TL</v>
          </cell>
          <cell r="P176">
            <v>468655</v>
          </cell>
          <cell r="Q176">
            <v>0</v>
          </cell>
          <cell r="R176" t="str">
            <v>1</v>
          </cell>
          <cell r="S176">
            <v>26002</v>
          </cell>
          <cell r="T176">
            <v>35386</v>
          </cell>
          <cell r="U176">
            <v>32.486111111111114</v>
          </cell>
          <cell r="V176">
            <v>0</v>
          </cell>
          <cell r="W176">
            <v>6.8</v>
          </cell>
          <cell r="X176" t="str">
            <v>6Asistencial</v>
          </cell>
          <cell r="Y176">
            <v>3745908.5467118053</v>
          </cell>
          <cell r="Z176" t="str">
            <v>SUROCCIDENTE</v>
          </cell>
          <cell r="AA176" t="str">
            <v>SUP</v>
          </cell>
          <cell r="AB176" t="str">
            <v>sale</v>
          </cell>
          <cell r="AC176">
            <v>93384812</v>
          </cell>
        </row>
        <row r="177">
          <cell r="C177" t="str">
            <v>GUERRERO PAVAJEAU LOURDES MARGARITA</v>
          </cell>
          <cell r="D177" t="str">
            <v>5040-20</v>
          </cell>
          <cell r="E177">
            <v>16138824.14833333</v>
          </cell>
          <cell r="F177" t="str">
            <v>Secretario Ejecutivo</v>
          </cell>
          <cell r="G177" t="str">
            <v>23NORTE</v>
          </cell>
          <cell r="H177" t="str">
            <v>DIRECCION SECCIONAL MAGDALENA</v>
          </cell>
          <cell r="L177" t="str">
            <v>MCF</v>
          </cell>
          <cell r="M177" t="str">
            <v>C</v>
          </cell>
          <cell r="O177" t="str">
            <v>BACHILLER</v>
          </cell>
          <cell r="P177">
            <v>764298</v>
          </cell>
          <cell r="Q177">
            <v>0</v>
          </cell>
          <cell r="R177" t="str">
            <v>2</v>
          </cell>
          <cell r="S177">
            <v>19482</v>
          </cell>
          <cell r="T177">
            <v>34394</v>
          </cell>
          <cell r="U177">
            <v>50.338888888888889</v>
          </cell>
          <cell r="V177">
            <v>7</v>
          </cell>
          <cell r="W177">
            <v>9.5111111111111111</v>
          </cell>
          <cell r="X177" t="str">
            <v>6Asistencial</v>
          </cell>
          <cell r="Y177">
            <v>13190315.029106481</v>
          </cell>
          <cell r="Z177" t="str">
            <v>NORTE</v>
          </cell>
          <cell r="AA177" t="str">
            <v>Mant</v>
          </cell>
          <cell r="AB177" t="str">
            <v>5040-20</v>
          </cell>
          <cell r="AC177">
            <v>41661431</v>
          </cell>
        </row>
        <row r="178">
          <cell r="C178" t="str">
            <v>GUERRERO TORRES MARGARITA</v>
          </cell>
          <cell r="D178" t="str">
            <v>2040-15</v>
          </cell>
          <cell r="E178">
            <v>33594659.907499999</v>
          </cell>
          <cell r="F178" t="str">
            <v>Jefe de División</v>
          </cell>
          <cell r="G178" t="str">
            <v>21CENTRO</v>
          </cell>
          <cell r="H178" t="str">
            <v>DIVISION SERVICIOS AL EXTERIOR</v>
          </cell>
          <cell r="I178" t="str">
            <v>SRI</v>
          </cell>
          <cell r="L178" t="str">
            <v>MCF</v>
          </cell>
          <cell r="M178" t="str">
            <v>C</v>
          </cell>
          <cell r="N178" t="str">
            <v>P</v>
          </cell>
          <cell r="O178" t="str">
            <v>UN</v>
          </cell>
          <cell r="P178">
            <v>1654687</v>
          </cell>
          <cell r="Q178">
            <v>0</v>
          </cell>
          <cell r="R178" t="str">
            <v>2</v>
          </cell>
          <cell r="S178">
            <v>20352</v>
          </cell>
          <cell r="T178">
            <v>34219</v>
          </cell>
          <cell r="U178">
            <v>47.958333333333336</v>
          </cell>
          <cell r="V178">
            <v>0</v>
          </cell>
          <cell r="W178">
            <v>9.9944444444444436</v>
          </cell>
          <cell r="X178" t="str">
            <v>3Ejecutivo</v>
          </cell>
          <cell r="Y178">
            <v>12628571.184</v>
          </cell>
          <cell r="Z178" t="str">
            <v>CENTRO</v>
          </cell>
          <cell r="AA178" t="str">
            <v>crear</v>
          </cell>
          <cell r="AB178" t="str">
            <v>3010-17</v>
          </cell>
          <cell r="AC178">
            <v>21232352</v>
          </cell>
        </row>
        <row r="179">
          <cell r="C179" t="str">
            <v>GUIO MOSQUERA FARY IVONNY</v>
          </cell>
          <cell r="D179" t="str">
            <v>5120-09</v>
          </cell>
          <cell r="E179">
            <v>10643889.421249999</v>
          </cell>
          <cell r="F179" t="str">
            <v>Auxiliar Administrativo</v>
          </cell>
          <cell r="G179" t="str">
            <v>22NOROCCIDENTE</v>
          </cell>
          <cell r="H179" t="str">
            <v>GRUPO OPERATIVO</v>
          </cell>
          <cell r="K179" t="str">
            <v>X</v>
          </cell>
          <cell r="M179" t="str">
            <v>C</v>
          </cell>
          <cell r="O179" t="str">
            <v>BACHILLER</v>
          </cell>
          <cell r="P179">
            <v>468655</v>
          </cell>
          <cell r="Q179">
            <v>0</v>
          </cell>
          <cell r="R179" t="str">
            <v>2</v>
          </cell>
          <cell r="S179">
            <v>22135</v>
          </cell>
          <cell r="T179">
            <v>34368</v>
          </cell>
          <cell r="U179">
            <v>43.077777777777776</v>
          </cell>
          <cell r="V179">
            <v>0</v>
          </cell>
          <cell r="W179">
            <v>9.5888888888888886</v>
          </cell>
          <cell r="X179" t="str">
            <v>6Asistencial</v>
          </cell>
          <cell r="Y179">
            <v>8942544.6808784716</v>
          </cell>
          <cell r="Z179" t="str">
            <v>NOROCCIDENTE</v>
          </cell>
          <cell r="AA179" t="str">
            <v>SUP</v>
          </cell>
          <cell r="AB179" t="str">
            <v>sale</v>
          </cell>
          <cell r="AC179">
            <v>26290203</v>
          </cell>
        </row>
        <row r="180">
          <cell r="C180" t="str">
            <v>GUTIERREZ CASTRO GERARDO</v>
          </cell>
          <cell r="D180" t="str">
            <v>3020-12</v>
          </cell>
          <cell r="E180">
            <v>25294052.003333326</v>
          </cell>
          <cell r="F180" t="str">
            <v>Profesional Universitario</v>
          </cell>
          <cell r="G180" t="str">
            <v>16SDT</v>
          </cell>
          <cell r="H180" t="str">
            <v>DIVISION PROGRAMAS EN ADMINISTRACION</v>
          </cell>
          <cell r="M180" t="str">
            <v>C</v>
          </cell>
          <cell r="O180" t="str">
            <v>ES</v>
          </cell>
          <cell r="P180">
            <v>1245845</v>
          </cell>
          <cell r="Q180">
            <v>0</v>
          </cell>
          <cell r="R180" t="str">
            <v>1</v>
          </cell>
          <cell r="S180">
            <v>23541</v>
          </cell>
          <cell r="T180">
            <v>31807</v>
          </cell>
          <cell r="U180">
            <v>39.227777777777774</v>
          </cell>
          <cell r="V180">
            <v>0</v>
          </cell>
          <cell r="W180">
            <v>16.597222222222221</v>
          </cell>
          <cell r="X180" t="str">
            <v>4Profesional</v>
          </cell>
          <cell r="Y180">
            <v>35017157.43125926</v>
          </cell>
          <cell r="AA180" t="str">
            <v>Mant</v>
          </cell>
          <cell r="AB180" t="str">
            <v>3020-12</v>
          </cell>
          <cell r="AC180">
            <v>12126285</v>
          </cell>
        </row>
        <row r="181">
          <cell r="C181" t="str">
            <v>GUTIERREZ GOMEZ MARIA ALICIA</v>
          </cell>
          <cell r="D181" t="str">
            <v>3010-17</v>
          </cell>
          <cell r="E181">
            <v>37806035.422499999</v>
          </cell>
          <cell r="F181" t="str">
            <v>Profesional Especializado</v>
          </cell>
          <cell r="G181" t="str">
            <v>19SDF</v>
          </cell>
          <cell r="H181" t="str">
            <v>GRUPO CONTABILIDAD</v>
          </cell>
          <cell r="M181" t="str">
            <v>C</v>
          </cell>
          <cell r="N181" t="str">
            <v>P</v>
          </cell>
          <cell r="O181" t="str">
            <v>UN</v>
          </cell>
          <cell r="P181">
            <v>1665264</v>
          </cell>
          <cell r="Q181">
            <v>0</v>
          </cell>
          <cell r="R181" t="str">
            <v>2</v>
          </cell>
          <cell r="S181">
            <v>18752</v>
          </cell>
          <cell r="T181">
            <v>37428</v>
          </cell>
          <cell r="U181">
            <v>52.336111111111109</v>
          </cell>
          <cell r="V181">
            <v>31.583333333333332</v>
          </cell>
          <cell r="W181">
            <v>1.2055555555555555</v>
          </cell>
          <cell r="X181" t="str">
            <v>4Profesional</v>
          </cell>
          <cell r="Y181">
            <v>12709294.847999997</v>
          </cell>
          <cell r="AA181" t="str">
            <v>Mant</v>
          </cell>
          <cell r="AB181" t="str">
            <v>3010-17</v>
          </cell>
          <cell r="AC181">
            <v>24312693</v>
          </cell>
        </row>
        <row r="182">
          <cell r="C182" t="str">
            <v>GUTIERREZ RAMIREZ ISABEL CRISTINA</v>
          </cell>
          <cell r="D182" t="str">
            <v>3020-14</v>
          </cell>
          <cell r="E182">
            <v>28869179.669583336</v>
          </cell>
          <cell r="F182" t="str">
            <v>Profesional Universitario</v>
          </cell>
          <cell r="G182" t="str">
            <v>16SDT</v>
          </cell>
          <cell r="H182" t="str">
            <v>DIVISION CREDITO</v>
          </cell>
          <cell r="M182" t="str">
            <v>C</v>
          </cell>
          <cell r="O182" t="str">
            <v>ES</v>
          </cell>
          <cell r="P182">
            <v>1345530</v>
          </cell>
          <cell r="Q182">
            <v>76406</v>
          </cell>
          <cell r="R182" t="str">
            <v>2</v>
          </cell>
          <cell r="S182">
            <v>18856</v>
          </cell>
          <cell r="T182">
            <v>26795</v>
          </cell>
          <cell r="U182">
            <v>52.052777777777777</v>
          </cell>
          <cell r="V182">
            <v>0</v>
          </cell>
          <cell r="W182">
            <v>30.316666666666666</v>
          </cell>
          <cell r="X182" t="str">
            <v>4Profesional</v>
          </cell>
          <cell r="Y182">
            <v>71848088.389883101</v>
          </cell>
          <cell r="AA182" t="str">
            <v>Mant</v>
          </cell>
          <cell r="AB182" t="str">
            <v>3020-14</v>
          </cell>
          <cell r="AC182">
            <v>41515134</v>
          </cell>
        </row>
        <row r="183">
          <cell r="C183" t="str">
            <v>GUTIERREZ RAMIREZ PABLO ADOLFO</v>
          </cell>
          <cell r="D183" t="str">
            <v>4065-11</v>
          </cell>
          <cell r="E183">
            <v>16080398.177083332</v>
          </cell>
          <cell r="F183" t="str">
            <v>Técnico Administrativo</v>
          </cell>
          <cell r="G183" t="str">
            <v>15OSI</v>
          </cell>
          <cell r="H183" t="str">
            <v>DIVISION SISTEMATIZACION E INFORMATICA</v>
          </cell>
          <cell r="K183" t="str">
            <v>X</v>
          </cell>
          <cell r="M183" t="str">
            <v>C</v>
          </cell>
          <cell r="N183" t="str">
            <v>P</v>
          </cell>
          <cell r="O183" t="str">
            <v>BACHILLER</v>
          </cell>
          <cell r="P183">
            <v>761453</v>
          </cell>
          <cell r="Q183">
            <v>0</v>
          </cell>
          <cell r="R183" t="str">
            <v>1</v>
          </cell>
          <cell r="S183">
            <v>25241</v>
          </cell>
          <cell r="T183">
            <v>37195</v>
          </cell>
          <cell r="U183">
            <v>34.577777777777776</v>
          </cell>
          <cell r="V183">
            <v>2.5</v>
          </cell>
          <cell r="W183">
            <v>1.8472222222222223</v>
          </cell>
          <cell r="X183" t="str">
            <v>5Tecnico</v>
          </cell>
          <cell r="Y183">
            <v>7264261.6200000001</v>
          </cell>
          <cell r="AA183" t="str">
            <v>SUP</v>
          </cell>
          <cell r="AB183" t="str">
            <v>sale</v>
          </cell>
          <cell r="AC183">
            <v>15918344</v>
          </cell>
        </row>
        <row r="184">
          <cell r="C184" t="str">
            <v>GUTIERREZ SALCEDO MARIA OLGA</v>
          </cell>
          <cell r="D184" t="str">
            <v>5040-16</v>
          </cell>
          <cell r="E184">
            <v>14586952.714583334</v>
          </cell>
          <cell r="F184" t="str">
            <v>Secretario Ejecutivo</v>
          </cell>
          <cell r="G184" t="str">
            <v>25SUROCCIDENTE</v>
          </cell>
          <cell r="H184" t="str">
            <v>DIRECCION REGIONAL NARIÑO</v>
          </cell>
          <cell r="L184" t="str">
            <v>MCF</v>
          </cell>
          <cell r="M184" t="str">
            <v>C</v>
          </cell>
          <cell r="N184" t="str">
            <v>P</v>
          </cell>
          <cell r="O184" t="str">
            <v>TL</v>
          </cell>
          <cell r="P184">
            <v>688731</v>
          </cell>
          <cell r="Q184">
            <v>0</v>
          </cell>
          <cell r="R184" t="str">
            <v>2</v>
          </cell>
          <cell r="S184">
            <v>20980</v>
          </cell>
          <cell r="T184">
            <v>34603</v>
          </cell>
          <cell r="U184">
            <v>46.238888888888887</v>
          </cell>
          <cell r="V184">
            <v>0</v>
          </cell>
          <cell r="W184">
            <v>8.9416666666666664</v>
          </cell>
          <cell r="X184" t="str">
            <v>6Asistencial</v>
          </cell>
          <cell r="Y184">
            <v>6570493.7400000002</v>
          </cell>
          <cell r="Z184" t="str">
            <v>SUROCCIDENTE</v>
          </cell>
          <cell r="AA184" t="str">
            <v>Mant</v>
          </cell>
          <cell r="AB184" t="str">
            <v>5040-16</v>
          </cell>
          <cell r="AC184">
            <v>24486340</v>
          </cell>
        </row>
        <row r="185">
          <cell r="C185" t="str">
            <v>GUZMAN ANDRADE LUIS RAFAEL</v>
          </cell>
          <cell r="D185" t="str">
            <v>5120-09</v>
          </cell>
          <cell r="E185">
            <v>10643889.421249999</v>
          </cell>
          <cell r="F185" t="str">
            <v>Auxiliar Administrativo</v>
          </cell>
          <cell r="G185" t="str">
            <v>23NORTE</v>
          </cell>
          <cell r="H185" t="str">
            <v>GRUPO SERVICIOS</v>
          </cell>
          <cell r="K185" t="str">
            <v>X</v>
          </cell>
          <cell r="M185" t="str">
            <v>C</v>
          </cell>
          <cell r="O185" t="str">
            <v>SECUNDARIA</v>
          </cell>
          <cell r="P185">
            <v>468655</v>
          </cell>
          <cell r="Q185">
            <v>0</v>
          </cell>
          <cell r="R185" t="str">
            <v>1</v>
          </cell>
          <cell r="S185">
            <v>22175</v>
          </cell>
          <cell r="T185">
            <v>29991</v>
          </cell>
          <cell r="U185">
            <v>42.969444444444441</v>
          </cell>
          <cell r="V185">
            <v>0</v>
          </cell>
          <cell r="W185">
            <v>21.572222222222223</v>
          </cell>
          <cell r="X185" t="str">
            <v>6Asistencial</v>
          </cell>
          <cell r="Y185">
            <v>19422427.551447913</v>
          </cell>
          <cell r="Z185" t="str">
            <v>NORTE</v>
          </cell>
          <cell r="AA185" t="str">
            <v>SUP</v>
          </cell>
          <cell r="AB185" t="str">
            <v>sale</v>
          </cell>
          <cell r="AC185">
            <v>9172347</v>
          </cell>
        </row>
        <row r="186">
          <cell r="C186" t="str">
            <v>GUZMAN CORREA OLMEDO</v>
          </cell>
          <cell r="D186" t="str">
            <v>4065-11</v>
          </cell>
          <cell r="E186">
            <v>16080398.177083332</v>
          </cell>
          <cell r="F186" t="str">
            <v>Técnico Administrativo</v>
          </cell>
          <cell r="G186" t="str">
            <v>22NOROCCIDENTE</v>
          </cell>
          <cell r="H186" t="str">
            <v>GRUPO SERVICIOS</v>
          </cell>
          <cell r="K186" t="str">
            <v>X</v>
          </cell>
          <cell r="M186" t="str">
            <v>C</v>
          </cell>
          <cell r="O186" t="str">
            <v>TL</v>
          </cell>
          <cell r="P186">
            <v>761453</v>
          </cell>
          <cell r="Q186">
            <v>0</v>
          </cell>
          <cell r="R186" t="str">
            <v>1</v>
          </cell>
          <cell r="S186">
            <v>20771</v>
          </cell>
          <cell r="T186">
            <v>28233</v>
          </cell>
          <cell r="U186">
            <v>46.81388888888889</v>
          </cell>
          <cell r="V186">
            <v>0</v>
          </cell>
          <cell r="W186">
            <v>26.380555555555556</v>
          </cell>
          <cell r="X186" t="str">
            <v>5Tecnico</v>
          </cell>
          <cell r="Y186">
            <v>35122503.919839114</v>
          </cell>
          <cell r="Z186" t="str">
            <v>NOROCCIDENTE</v>
          </cell>
          <cell r="AA186" t="str">
            <v>SUP</v>
          </cell>
          <cell r="AB186" t="str">
            <v>sale</v>
          </cell>
          <cell r="AC186">
            <v>10093727</v>
          </cell>
        </row>
        <row r="187">
          <cell r="C187" t="str">
            <v>GUZMAN LONDOÑO ROBERTO</v>
          </cell>
          <cell r="D187" t="str">
            <v>2040-11</v>
          </cell>
          <cell r="E187">
            <v>29737405.522916667</v>
          </cell>
          <cell r="F187" t="str">
            <v>Jefe de División</v>
          </cell>
          <cell r="G187" t="str">
            <v>25SUROCCIDENTE</v>
          </cell>
          <cell r="H187" t="str">
            <v>DIVISION ADMINISTRATIVA Y FINANCIERA</v>
          </cell>
          <cell r="K187" t="str">
            <v>X</v>
          </cell>
          <cell r="M187" t="str">
            <v>C</v>
          </cell>
          <cell r="N187" t="str">
            <v>P</v>
          </cell>
          <cell r="O187" t="str">
            <v>UN</v>
          </cell>
          <cell r="P187">
            <v>1464700</v>
          </cell>
          <cell r="Q187">
            <v>0</v>
          </cell>
          <cell r="R187" t="str">
            <v>1</v>
          </cell>
          <cell r="S187">
            <v>21183</v>
          </cell>
          <cell r="T187">
            <v>35962</v>
          </cell>
          <cell r="U187">
            <v>45.68333333333333</v>
          </cell>
          <cell r="V187">
            <v>0</v>
          </cell>
          <cell r="W187">
            <v>5.2194444444444441</v>
          </cell>
          <cell r="X187" t="str">
            <v>3Ejecutivo</v>
          </cell>
          <cell r="Y187">
            <v>11178590.4</v>
          </cell>
          <cell r="Z187" t="str">
            <v>SUROCCIDENTE</v>
          </cell>
          <cell r="AA187" t="str">
            <v>SUP</v>
          </cell>
          <cell r="AB187" t="str">
            <v>sale</v>
          </cell>
          <cell r="AC187">
            <v>16593556</v>
          </cell>
        </row>
        <row r="188">
          <cell r="C188" t="str">
            <v>HERNANDEZ AVILAN BELISARIO</v>
          </cell>
          <cell r="D188" t="str">
            <v>5120-12</v>
          </cell>
          <cell r="E188">
            <v>13279546.932500001</v>
          </cell>
          <cell r="F188" t="str">
            <v>Auxiliar Administrativo</v>
          </cell>
          <cell r="G188" t="str">
            <v>21CENTRO</v>
          </cell>
          <cell r="H188" t="str">
            <v>GRUPO TESORERIA</v>
          </cell>
          <cell r="K188" t="str">
            <v>X</v>
          </cell>
          <cell r="M188" t="str">
            <v>C</v>
          </cell>
          <cell r="O188" t="str">
            <v>SECUNDARIA</v>
          </cell>
          <cell r="P188">
            <v>596996</v>
          </cell>
          <cell r="Q188">
            <v>0</v>
          </cell>
          <cell r="R188" t="str">
            <v>1</v>
          </cell>
          <cell r="S188">
            <v>24626</v>
          </cell>
          <cell r="T188">
            <v>34656</v>
          </cell>
          <cell r="U188">
            <v>36.255555555555553</v>
          </cell>
          <cell r="V188">
            <v>0</v>
          </cell>
          <cell r="W188">
            <v>8.7972222222222225</v>
          </cell>
          <cell r="X188" t="str">
            <v>6Asistencial</v>
          </cell>
          <cell r="Y188">
            <v>5727778.1320625003</v>
          </cell>
          <cell r="Z188" t="str">
            <v>CENTRO</v>
          </cell>
          <cell r="AA188" t="str">
            <v>SUP</v>
          </cell>
          <cell r="AB188" t="str">
            <v>sale</v>
          </cell>
          <cell r="AC188">
            <v>79461131</v>
          </cell>
        </row>
        <row r="189">
          <cell r="C189" t="str">
            <v>HERNANDEZ HINOJOSA GRACIELA INES</v>
          </cell>
          <cell r="D189" t="str">
            <v>2040-15</v>
          </cell>
          <cell r="E189">
            <v>33594659.907499999</v>
          </cell>
          <cell r="F189" t="str">
            <v>Jefe de División</v>
          </cell>
          <cell r="G189" t="str">
            <v>21CENTRO</v>
          </cell>
          <cell r="H189" t="str">
            <v>DIVISION PROGRAMAS EN ADMINISTRACION</v>
          </cell>
          <cell r="K189" t="str">
            <v>X</v>
          </cell>
          <cell r="M189" t="str">
            <v>C</v>
          </cell>
          <cell r="O189" t="str">
            <v>UN</v>
          </cell>
          <cell r="P189">
            <v>1654687</v>
          </cell>
          <cell r="Q189">
            <v>0</v>
          </cell>
          <cell r="R189" t="str">
            <v>2</v>
          </cell>
          <cell r="S189">
            <v>20451</v>
          </cell>
          <cell r="T189">
            <v>29378</v>
          </cell>
          <cell r="U189">
            <v>47.68611111111111</v>
          </cell>
          <cell r="V189">
            <v>0</v>
          </cell>
          <cell r="W189">
            <v>23.247222222222224</v>
          </cell>
          <cell r="X189" t="str">
            <v>3Ejecutivo</v>
          </cell>
          <cell r="Y189">
            <v>64391310.687465273</v>
          </cell>
          <cell r="Z189" t="str">
            <v>CENTRO</v>
          </cell>
          <cell r="AA189" t="str">
            <v>SUP</v>
          </cell>
          <cell r="AB189" t="str">
            <v>sale</v>
          </cell>
          <cell r="AC189">
            <v>42496414</v>
          </cell>
        </row>
        <row r="190">
          <cell r="C190" t="str">
            <v>HERNANDEZ OLAVE JESUS MARIA</v>
          </cell>
          <cell r="D190" t="str">
            <v>3020-08</v>
          </cell>
          <cell r="E190">
            <v>23702397.082083337</v>
          </cell>
          <cell r="F190" t="str">
            <v>Profesional Universitario</v>
          </cell>
          <cell r="G190" t="str">
            <v>21CENTRO</v>
          </cell>
          <cell r="H190" t="str">
            <v>GRUPO ADMINISTRATIVO</v>
          </cell>
          <cell r="K190" t="str">
            <v>X</v>
          </cell>
          <cell r="M190" t="str">
            <v>C</v>
          </cell>
          <cell r="O190" t="str">
            <v>UN</v>
          </cell>
          <cell r="P190">
            <v>1044033</v>
          </cell>
          <cell r="Q190">
            <v>0</v>
          </cell>
          <cell r="R190" t="str">
            <v>1</v>
          </cell>
          <cell r="S190">
            <v>20473</v>
          </cell>
          <cell r="T190">
            <v>31807</v>
          </cell>
          <cell r="U190">
            <v>47.62777777777778</v>
          </cell>
          <cell r="V190">
            <v>0</v>
          </cell>
          <cell r="W190">
            <v>16.597222222222221</v>
          </cell>
          <cell r="X190" t="str">
            <v>4Profesional</v>
          </cell>
          <cell r="Y190">
            <v>29344796.443116896</v>
          </cell>
          <cell r="Z190" t="str">
            <v>CENTRO</v>
          </cell>
          <cell r="AA190" t="str">
            <v>SUP</v>
          </cell>
          <cell r="AB190" t="str">
            <v>sale</v>
          </cell>
          <cell r="AC190">
            <v>93115941</v>
          </cell>
        </row>
        <row r="191">
          <cell r="C191" t="str">
            <v>HERNANDEZ POMARES JOSE EDUARDO</v>
          </cell>
          <cell r="D191" t="str">
            <v>5120-17</v>
          </cell>
          <cell r="E191">
            <v>14891116.80625</v>
          </cell>
          <cell r="F191" t="str">
            <v>Auxiliar Administrativo</v>
          </cell>
          <cell r="G191" t="str">
            <v>20SEG</v>
          </cell>
          <cell r="H191" t="str">
            <v>GRUPO CORRESPONDENCIA</v>
          </cell>
          <cell r="L191">
            <v>2003</v>
          </cell>
          <cell r="M191" t="str">
            <v>C</v>
          </cell>
          <cell r="O191" t="str">
            <v>BACHILLER</v>
          </cell>
          <cell r="P191">
            <v>703542</v>
          </cell>
          <cell r="Q191">
            <v>0</v>
          </cell>
          <cell r="R191" t="str">
            <v>1</v>
          </cell>
          <cell r="S191">
            <v>17612</v>
          </cell>
          <cell r="T191">
            <v>35598</v>
          </cell>
          <cell r="U191">
            <v>55.458333333333336</v>
          </cell>
          <cell r="V191">
            <v>13.942465753424658</v>
          </cell>
          <cell r="W191">
            <v>6.2166666666666668</v>
          </cell>
          <cell r="X191" t="str">
            <v>6Asistencial</v>
          </cell>
          <cell r="Y191">
            <v>4793028.1014340278</v>
          </cell>
          <cell r="AA191" t="str">
            <v>Mant</v>
          </cell>
          <cell r="AB191" t="str">
            <v>5120-17</v>
          </cell>
          <cell r="AC191">
            <v>19070493</v>
          </cell>
        </row>
        <row r="192">
          <cell r="C192" t="str">
            <v>HERNANDEZ RICAURTE DORA INES</v>
          </cell>
          <cell r="D192" t="str">
            <v>3010-17</v>
          </cell>
          <cell r="E192">
            <v>37806035.422499999</v>
          </cell>
          <cell r="F192" t="str">
            <v>Profesional Especializado</v>
          </cell>
          <cell r="G192" t="str">
            <v>11OCI</v>
          </cell>
          <cell r="H192" t="str">
            <v>OFICINA CONTROL INTERNO</v>
          </cell>
          <cell r="M192" t="str">
            <v>C</v>
          </cell>
          <cell r="O192" t="str">
            <v>UN</v>
          </cell>
          <cell r="P192">
            <v>1665264</v>
          </cell>
          <cell r="Q192">
            <v>0</v>
          </cell>
          <cell r="R192" t="str">
            <v>2</v>
          </cell>
          <cell r="S192">
            <v>19070</v>
          </cell>
          <cell r="T192">
            <v>34103</v>
          </cell>
          <cell r="U192">
            <v>51.466666666666669</v>
          </cell>
          <cell r="V192">
            <v>5.833333333333333</v>
          </cell>
          <cell r="W192">
            <v>10.308333333333334</v>
          </cell>
          <cell r="X192" t="str">
            <v>4Profesional</v>
          </cell>
          <cell r="Y192">
            <v>29614593.788062498</v>
          </cell>
          <cell r="AA192" t="str">
            <v>Mant</v>
          </cell>
          <cell r="AB192" t="str">
            <v>3010-17</v>
          </cell>
          <cell r="AC192">
            <v>41566800</v>
          </cell>
        </row>
        <row r="193">
          <cell r="C193" t="str">
            <v>HIDALGO ESGUERRA MARTHA PATRICIA</v>
          </cell>
          <cell r="D193" t="str">
            <v>5120-09</v>
          </cell>
          <cell r="E193">
            <v>10643889.421249999</v>
          </cell>
          <cell r="F193" t="str">
            <v>Auxiliar Administrativo</v>
          </cell>
          <cell r="G193" t="str">
            <v>24ORIENTE</v>
          </cell>
          <cell r="H193" t="str">
            <v>GRUPO OPERATIVO</v>
          </cell>
          <cell r="K193" t="str">
            <v>X</v>
          </cell>
          <cell r="M193" t="str">
            <v>C</v>
          </cell>
          <cell r="O193" t="str">
            <v>BACHILLER</v>
          </cell>
          <cell r="P193">
            <v>468655</v>
          </cell>
          <cell r="Q193">
            <v>0</v>
          </cell>
          <cell r="R193" t="str">
            <v>2</v>
          </cell>
          <cell r="S193">
            <v>25222</v>
          </cell>
          <cell r="T193">
            <v>32815</v>
          </cell>
          <cell r="U193">
            <v>34.62777777777778</v>
          </cell>
          <cell r="V193">
            <v>0</v>
          </cell>
          <cell r="W193">
            <v>13.838888888888889</v>
          </cell>
          <cell r="X193" t="str">
            <v>6Asistencial</v>
          </cell>
          <cell r="Y193">
            <v>12666800.577031249</v>
          </cell>
          <cell r="Z193" t="str">
            <v>ORIENTE</v>
          </cell>
          <cell r="AA193" t="str">
            <v>SUP</v>
          </cell>
          <cell r="AB193" t="str">
            <v>sale</v>
          </cell>
          <cell r="AC193">
            <v>40384876</v>
          </cell>
        </row>
        <row r="194">
          <cell r="C194" t="str">
            <v>HOYOS GONZALEZ RUTH ELIVEY</v>
          </cell>
          <cell r="D194" t="str">
            <v>5120-10</v>
          </cell>
          <cell r="E194">
            <v>11597824.078333335</v>
          </cell>
          <cell r="F194" t="str">
            <v>Auxiliar Administrativo</v>
          </cell>
          <cell r="G194" t="str">
            <v>21CENTRO</v>
          </cell>
          <cell r="H194" t="str">
            <v>GRUPO ATENCION AL USUARIO</v>
          </cell>
          <cell r="K194" t="str">
            <v>X</v>
          </cell>
          <cell r="M194" t="str">
            <v>C</v>
          </cell>
          <cell r="O194" t="str">
            <v>BACHILLER</v>
          </cell>
          <cell r="P194">
            <v>515106</v>
          </cell>
          <cell r="Q194">
            <v>0</v>
          </cell>
          <cell r="R194" t="str">
            <v>2</v>
          </cell>
          <cell r="S194">
            <v>24445</v>
          </cell>
          <cell r="T194">
            <v>35633</v>
          </cell>
          <cell r="U194">
            <v>36.75277777777778</v>
          </cell>
          <cell r="V194">
            <v>5.75</v>
          </cell>
          <cell r="W194">
            <v>6.1194444444444445</v>
          </cell>
          <cell r="X194" t="str">
            <v>6Asistencial</v>
          </cell>
          <cell r="Y194">
            <v>3744224.254597222</v>
          </cell>
          <cell r="Z194" t="str">
            <v>CENTRO</v>
          </cell>
          <cell r="AA194" t="str">
            <v>SUP</v>
          </cell>
          <cell r="AB194" t="str">
            <v>sale</v>
          </cell>
          <cell r="AC194">
            <v>20796199</v>
          </cell>
        </row>
        <row r="195">
          <cell r="C195" t="str">
            <v>HUERTAS CABRERA MERCEDES ISABEL</v>
          </cell>
          <cell r="D195" t="str">
            <v>5120-09</v>
          </cell>
          <cell r="E195">
            <v>10643889.421249999</v>
          </cell>
          <cell r="F195" t="str">
            <v>Auxiliar Administrativo</v>
          </cell>
          <cell r="G195" t="str">
            <v>25SUROCCIDENTE</v>
          </cell>
          <cell r="H195" t="str">
            <v>GRUPO SERVICIOS</v>
          </cell>
          <cell r="K195" t="str">
            <v>X</v>
          </cell>
          <cell r="M195" t="str">
            <v>C</v>
          </cell>
          <cell r="O195" t="str">
            <v>TL</v>
          </cell>
          <cell r="P195">
            <v>468655</v>
          </cell>
          <cell r="Q195">
            <v>0</v>
          </cell>
          <cell r="R195" t="str">
            <v>2</v>
          </cell>
          <cell r="S195">
            <v>21752</v>
          </cell>
          <cell r="T195">
            <v>31807</v>
          </cell>
          <cell r="U195">
            <v>44.12222222222222</v>
          </cell>
          <cell r="V195">
            <v>0</v>
          </cell>
          <cell r="W195">
            <v>16.597222222222221</v>
          </cell>
          <cell r="X195" t="str">
            <v>6Asistencial</v>
          </cell>
          <cell r="Y195">
            <v>15091897.43964236</v>
          </cell>
          <cell r="Z195" t="str">
            <v>SUROCCIDENTE</v>
          </cell>
          <cell r="AA195" t="str">
            <v>SUP</v>
          </cell>
          <cell r="AB195" t="str">
            <v>sale</v>
          </cell>
          <cell r="AC195">
            <v>30724436</v>
          </cell>
        </row>
        <row r="196">
          <cell r="C196" t="str">
            <v>HURTADO DE-DUARTE JULIA</v>
          </cell>
          <cell r="D196" t="str">
            <v>5040-22</v>
          </cell>
          <cell r="E196">
            <v>17182482.831666667</v>
          </cell>
          <cell r="F196" t="str">
            <v>Secretario Ejecutivo</v>
          </cell>
          <cell r="G196" t="str">
            <v>10DIR</v>
          </cell>
          <cell r="H196" t="str">
            <v>DIRECCION GENERAL</v>
          </cell>
          <cell r="M196" t="str">
            <v>LNR</v>
          </cell>
          <cell r="O196" t="str">
            <v>BACHILLER</v>
          </cell>
          <cell r="P196">
            <v>846314</v>
          </cell>
          <cell r="Q196">
            <v>0</v>
          </cell>
          <cell r="R196" t="str">
            <v>2</v>
          </cell>
          <cell r="S196">
            <v>19851</v>
          </cell>
          <cell r="T196">
            <v>35076</v>
          </cell>
          <cell r="U196">
            <v>49.327777777777776</v>
          </cell>
          <cell r="V196">
            <v>0</v>
          </cell>
          <cell r="W196">
            <v>7.6472222222222221</v>
          </cell>
          <cell r="X196" t="str">
            <v>6Asistencial</v>
          </cell>
          <cell r="Y196">
            <v>8073835.5600000005</v>
          </cell>
          <cell r="AA196" t="str">
            <v>Mant</v>
          </cell>
          <cell r="AB196" t="str">
            <v>5040-22</v>
          </cell>
          <cell r="AC196">
            <v>41644715</v>
          </cell>
        </row>
        <row r="197">
          <cell r="C197" t="str">
            <v>HURTADO JIMENEZ ANGEL ROLDAN</v>
          </cell>
          <cell r="D197" t="str">
            <v>4065-11</v>
          </cell>
          <cell r="E197">
            <v>17207782.971666668</v>
          </cell>
          <cell r="F197" t="str">
            <v>Técnico Administrativo</v>
          </cell>
          <cell r="G197" t="str">
            <v>22NOROCCIDENTE</v>
          </cell>
          <cell r="H197" t="str">
            <v>GRUPO FINANCIERO</v>
          </cell>
          <cell r="K197" t="str">
            <v>X</v>
          </cell>
          <cell r="M197" t="str">
            <v>C</v>
          </cell>
          <cell r="O197" t="str">
            <v>TC</v>
          </cell>
          <cell r="P197">
            <v>761453</v>
          </cell>
          <cell r="Q197">
            <v>54897</v>
          </cell>
          <cell r="R197" t="str">
            <v>1</v>
          </cell>
          <cell r="S197">
            <v>19234</v>
          </cell>
          <cell r="T197">
            <v>27364</v>
          </cell>
          <cell r="U197">
            <v>51.019444444444446</v>
          </cell>
          <cell r="V197">
            <v>3.6666666666666665</v>
          </cell>
          <cell r="W197">
            <v>28.761111111111113</v>
          </cell>
          <cell r="X197" t="str">
            <v>5Tecnico</v>
          </cell>
          <cell r="Y197">
            <v>40871515.134837963</v>
          </cell>
          <cell r="Z197" t="str">
            <v>NOROCCIDENTE</v>
          </cell>
          <cell r="AA197" t="str">
            <v>SUP</v>
          </cell>
          <cell r="AB197" t="str">
            <v>sale</v>
          </cell>
          <cell r="AC197">
            <v>70038716</v>
          </cell>
        </row>
        <row r="198">
          <cell r="C198" t="str">
            <v>HURTADO VARGAS MARTHA LUCIA</v>
          </cell>
          <cell r="D198" t="str">
            <v>5120-09</v>
          </cell>
          <cell r="E198">
            <v>10643889.421249999</v>
          </cell>
          <cell r="F198" t="str">
            <v>Auxiliar Administrativo</v>
          </cell>
          <cell r="G198" t="str">
            <v>24ORIENTE</v>
          </cell>
          <cell r="H198" t="str">
            <v>GRUPO SERVICIOS</v>
          </cell>
          <cell r="K198" t="str">
            <v>X</v>
          </cell>
          <cell r="M198" t="str">
            <v>C</v>
          </cell>
          <cell r="O198" t="str">
            <v>SECUNDARIA</v>
          </cell>
          <cell r="P198">
            <v>468655</v>
          </cell>
          <cell r="Q198">
            <v>0</v>
          </cell>
          <cell r="R198" t="str">
            <v>2</v>
          </cell>
          <cell r="S198">
            <v>20011</v>
          </cell>
          <cell r="T198">
            <v>28369</v>
          </cell>
          <cell r="U198">
            <v>48.891666666666666</v>
          </cell>
          <cell r="V198">
            <v>0</v>
          </cell>
          <cell r="W198">
            <v>26.011111111111113</v>
          </cell>
          <cell r="X198" t="str">
            <v>6Asistencial</v>
          </cell>
          <cell r="Y198">
            <v>23406515.254309025</v>
          </cell>
          <cell r="Z198" t="str">
            <v>ORIENTE</v>
          </cell>
          <cell r="AA198" t="str">
            <v>SUP</v>
          </cell>
          <cell r="AB198" t="str">
            <v>sale</v>
          </cell>
          <cell r="AC198">
            <v>41657335</v>
          </cell>
        </row>
        <row r="199">
          <cell r="C199" t="str">
            <v>JAIMES ZAMUDIO ORLANDO</v>
          </cell>
          <cell r="D199" t="str">
            <v>3020-12</v>
          </cell>
          <cell r="E199">
            <v>27130129.194166671</v>
          </cell>
          <cell r="F199" t="str">
            <v>Profesional Universitario</v>
          </cell>
          <cell r="G199" t="str">
            <v>11OCI</v>
          </cell>
          <cell r="H199" t="str">
            <v>OFICINA CONTROL INTERNO</v>
          </cell>
          <cell r="L199">
            <v>2005</v>
          </cell>
          <cell r="M199" t="str">
            <v>C</v>
          </cell>
          <cell r="O199" t="str">
            <v>UN</v>
          </cell>
          <cell r="P199">
            <v>1245845</v>
          </cell>
          <cell r="Q199">
            <v>90435</v>
          </cell>
          <cell r="R199" t="str">
            <v>1</v>
          </cell>
          <cell r="S199">
            <v>18332</v>
          </cell>
          <cell r="T199">
            <v>27104</v>
          </cell>
          <cell r="U199">
            <v>53.486111111111114</v>
          </cell>
          <cell r="V199">
            <v>0</v>
          </cell>
          <cell r="W199">
            <v>29.469444444444445</v>
          </cell>
          <cell r="X199" t="str">
            <v>4Profesional</v>
          </cell>
          <cell r="Y199">
            <v>65795657.220715277</v>
          </cell>
          <cell r="AA199" t="str">
            <v>Mant</v>
          </cell>
          <cell r="AB199" t="str">
            <v>3020-12</v>
          </cell>
          <cell r="AC199">
            <v>19098013</v>
          </cell>
        </row>
        <row r="200">
          <cell r="C200" t="str">
            <v>JARAMILLO PALACIOS OSCAR ANTONIO</v>
          </cell>
          <cell r="D200" t="str">
            <v>4065-11</v>
          </cell>
          <cell r="E200">
            <v>17907885.377083331</v>
          </cell>
          <cell r="F200" t="str">
            <v>Técnico Administrativo</v>
          </cell>
          <cell r="G200" t="str">
            <v>22NOROCCIDENTE</v>
          </cell>
          <cell r="H200" t="str">
            <v>GRUPO PROGRAMAS INTERNACIONALES</v>
          </cell>
          <cell r="L200">
            <v>2004</v>
          </cell>
          <cell r="M200" t="str">
            <v>C</v>
          </cell>
          <cell r="O200" t="str">
            <v>TL</v>
          </cell>
          <cell r="P200">
            <v>761453</v>
          </cell>
          <cell r="Q200">
            <v>0</v>
          </cell>
          <cell r="R200" t="str">
            <v>1</v>
          </cell>
          <cell r="S200">
            <v>17947</v>
          </cell>
          <cell r="T200">
            <v>27880</v>
          </cell>
          <cell r="U200">
            <v>54.547222222222224</v>
          </cell>
          <cell r="V200">
            <v>0</v>
          </cell>
          <cell r="W200">
            <v>27.347222222222221</v>
          </cell>
          <cell r="X200" t="str">
            <v>5Tecnico</v>
          </cell>
          <cell r="Y200">
            <v>36407865.453959487</v>
          </cell>
          <cell r="Z200" t="str">
            <v>NOROCCIDENTE</v>
          </cell>
          <cell r="AA200" t="str">
            <v>Mant</v>
          </cell>
          <cell r="AB200" t="str">
            <v>4065-11</v>
          </cell>
          <cell r="AC200">
            <v>8292702</v>
          </cell>
        </row>
        <row r="201">
          <cell r="C201" t="str">
            <v>JASBON HERNANDEZ MORAMIS</v>
          </cell>
          <cell r="D201" t="str">
            <v>3020-05</v>
          </cell>
          <cell r="E201">
            <v>18168911.181249999</v>
          </cell>
          <cell r="F201" t="str">
            <v>Profesional Universitario</v>
          </cell>
          <cell r="G201" t="str">
            <v>22NOROCCIDENTE</v>
          </cell>
          <cell r="H201" t="str">
            <v>GRUPO FINANCIERO</v>
          </cell>
          <cell r="K201" t="str">
            <v>X</v>
          </cell>
          <cell r="M201" t="str">
            <v>C</v>
          </cell>
          <cell r="O201" t="str">
            <v>UN</v>
          </cell>
          <cell r="P201">
            <v>894900</v>
          </cell>
          <cell r="Q201">
            <v>0</v>
          </cell>
          <cell r="R201" t="str">
            <v>2</v>
          </cell>
          <cell r="S201">
            <v>22608</v>
          </cell>
          <cell r="T201">
            <v>35310</v>
          </cell>
          <cell r="U201">
            <v>41.783333333333331</v>
          </cell>
          <cell r="V201">
            <v>0</v>
          </cell>
          <cell r="W201">
            <v>7.0083333333333337</v>
          </cell>
          <cell r="X201" t="str">
            <v>4Profesional</v>
          </cell>
          <cell r="Y201">
            <v>6387514.0948645836</v>
          </cell>
          <cell r="Z201" t="str">
            <v>NOROCCIDENTE</v>
          </cell>
          <cell r="AA201" t="str">
            <v>SUP</v>
          </cell>
          <cell r="AB201" t="str">
            <v>sale</v>
          </cell>
          <cell r="AC201">
            <v>34982357</v>
          </cell>
        </row>
        <row r="202">
          <cell r="C202" t="str">
            <v>JIMENEZ RICARDO EDILBERTO JOSE</v>
          </cell>
          <cell r="D202" t="str">
            <v>4065-09</v>
          </cell>
          <cell r="E202">
            <v>14586952.714583334</v>
          </cell>
          <cell r="F202" t="str">
            <v>Técnico Administrativo</v>
          </cell>
          <cell r="G202" t="str">
            <v>23NORTE</v>
          </cell>
          <cell r="H202" t="str">
            <v>DIVISION ADMINISTRATIVA Y FINANCIERA</v>
          </cell>
          <cell r="K202" t="str">
            <v>X</v>
          </cell>
          <cell r="M202" t="str">
            <v>C</v>
          </cell>
          <cell r="O202" t="str">
            <v>UN</v>
          </cell>
          <cell r="P202">
            <v>688731</v>
          </cell>
          <cell r="Q202">
            <v>0</v>
          </cell>
          <cell r="R202" t="str">
            <v>1</v>
          </cell>
          <cell r="S202">
            <v>21511</v>
          </cell>
          <cell r="T202">
            <v>34148</v>
          </cell>
          <cell r="U202">
            <v>44.786111111111111</v>
          </cell>
          <cell r="V202">
            <v>0</v>
          </cell>
          <cell r="W202">
            <v>10.186111111111112</v>
          </cell>
          <cell r="X202" t="str">
            <v>5Tecnico</v>
          </cell>
          <cell r="Y202">
            <v>12745471.939896988</v>
          </cell>
          <cell r="Z202" t="str">
            <v>NORTE</v>
          </cell>
          <cell r="AA202" t="str">
            <v>SUP</v>
          </cell>
          <cell r="AB202" t="str">
            <v>sale</v>
          </cell>
          <cell r="AC202">
            <v>18875899</v>
          </cell>
        </row>
        <row r="203">
          <cell r="C203" t="str">
            <v>JOVES MENDOZA EDWARD GILBERTO</v>
          </cell>
          <cell r="D203" t="str">
            <v>5120-09</v>
          </cell>
          <cell r="E203">
            <v>10643889.421249999</v>
          </cell>
          <cell r="F203" t="str">
            <v>Auxiliar Administrativo</v>
          </cell>
          <cell r="G203" t="str">
            <v>24ORIENTE</v>
          </cell>
          <cell r="H203" t="str">
            <v>GRUPO SERVICIOS</v>
          </cell>
          <cell r="K203" t="str">
            <v>X</v>
          </cell>
          <cell r="M203" t="str">
            <v>C</v>
          </cell>
          <cell r="O203" t="str">
            <v>ES</v>
          </cell>
          <cell r="P203">
            <v>468655</v>
          </cell>
          <cell r="Q203">
            <v>0</v>
          </cell>
          <cell r="R203" t="str">
            <v>1</v>
          </cell>
          <cell r="S203">
            <v>25545</v>
          </cell>
          <cell r="T203">
            <v>34743</v>
          </cell>
          <cell r="U203">
            <v>33.741666666666667</v>
          </cell>
          <cell r="V203">
            <v>0</v>
          </cell>
          <cell r="W203">
            <v>8.5611111111111118</v>
          </cell>
          <cell r="X203" t="str">
            <v>6Asistencial</v>
          </cell>
          <cell r="Y203">
            <v>4482098.6657187501</v>
          </cell>
          <cell r="Z203" t="str">
            <v>ORIENTE</v>
          </cell>
          <cell r="AA203" t="str">
            <v>SUP</v>
          </cell>
          <cell r="AB203" t="str">
            <v>sale</v>
          </cell>
          <cell r="AC203">
            <v>13499301</v>
          </cell>
        </row>
        <row r="204">
          <cell r="C204" t="str">
            <v>KREISBERGER GOMEZ MARIA EUGENIA</v>
          </cell>
          <cell r="D204" t="str">
            <v>5120-10</v>
          </cell>
          <cell r="E204">
            <v>11597824.078333335</v>
          </cell>
          <cell r="F204" t="str">
            <v>Auxiliar Administrativo</v>
          </cell>
          <cell r="G204" t="str">
            <v>25SUROCCIDENTE</v>
          </cell>
          <cell r="H204" t="str">
            <v>GRUPO ADMINISTRATIVO Y FINANCIERO</v>
          </cell>
          <cell r="K204" t="str">
            <v>X</v>
          </cell>
          <cell r="M204" t="str">
            <v>C</v>
          </cell>
          <cell r="O204" t="str">
            <v>TL</v>
          </cell>
          <cell r="P204">
            <v>515106</v>
          </cell>
          <cell r="Q204">
            <v>0</v>
          </cell>
          <cell r="R204" t="str">
            <v>2</v>
          </cell>
          <cell r="S204">
            <v>20506</v>
          </cell>
          <cell r="T204">
            <v>29830</v>
          </cell>
          <cell r="U204">
            <v>47.538888888888891</v>
          </cell>
          <cell r="V204">
            <v>0</v>
          </cell>
          <cell r="W204">
            <v>22.011111111111113</v>
          </cell>
          <cell r="X204" t="str">
            <v>6Asistencial</v>
          </cell>
          <cell r="Y204">
            <v>21594048.059532408</v>
          </cell>
          <cell r="Z204" t="str">
            <v>SUROCCIDENTE</v>
          </cell>
          <cell r="AA204" t="str">
            <v>SUP</v>
          </cell>
          <cell r="AB204" t="str">
            <v>sale</v>
          </cell>
          <cell r="AC204">
            <v>30709673</v>
          </cell>
        </row>
        <row r="205">
          <cell r="C205" t="str">
            <v>LADINO CRUZ MARTHA CECILIA</v>
          </cell>
          <cell r="D205" t="str">
            <v>5120-12</v>
          </cell>
          <cell r="E205">
            <v>13279546.932500001</v>
          </cell>
          <cell r="F205" t="str">
            <v>Auxiliar Administrativo</v>
          </cell>
          <cell r="G205" t="str">
            <v>20SEG</v>
          </cell>
          <cell r="H205" t="str">
            <v>GRUPO DESARROLLO PERSONAL</v>
          </cell>
          <cell r="K205" t="str">
            <v>x</v>
          </cell>
          <cell r="M205" t="str">
            <v>C</v>
          </cell>
          <cell r="O205" t="str">
            <v>UN</v>
          </cell>
          <cell r="P205">
            <v>596996</v>
          </cell>
          <cell r="Q205">
            <v>0</v>
          </cell>
          <cell r="R205" t="str">
            <v>2</v>
          </cell>
          <cell r="S205">
            <v>21858</v>
          </cell>
          <cell r="T205">
            <v>32107</v>
          </cell>
          <cell r="U205">
            <v>43.836111111111109</v>
          </cell>
          <cell r="V205">
            <v>0</v>
          </cell>
          <cell r="W205">
            <v>15.775</v>
          </cell>
          <cell r="X205" t="str">
            <v>6Asistencial</v>
          </cell>
          <cell r="Y205">
            <v>17882499.801979169</v>
          </cell>
          <cell r="AA205" t="str">
            <v>SUP</v>
          </cell>
          <cell r="AB205" t="str">
            <v>sale</v>
          </cell>
          <cell r="AC205">
            <v>41786286</v>
          </cell>
        </row>
        <row r="206">
          <cell r="C206" t="str">
            <v>LADINO MONCAYO OSCAR ORLANDO</v>
          </cell>
          <cell r="D206" t="str">
            <v>5310-15</v>
          </cell>
          <cell r="E206">
            <v>22621187.487499997</v>
          </cell>
          <cell r="F206" t="str">
            <v>Conductor Mec (Asignado)</v>
          </cell>
          <cell r="G206" t="str">
            <v>19SDF</v>
          </cell>
          <cell r="H206" t="str">
            <v>SUBDIRECCION FINANCIERA</v>
          </cell>
          <cell r="M206" t="str">
            <v>C</v>
          </cell>
          <cell r="O206" t="str">
            <v>BACHILLER</v>
          </cell>
          <cell r="P206">
            <v>659101</v>
          </cell>
          <cell r="Q206">
            <v>0</v>
          </cell>
          <cell r="R206" t="str">
            <v>1</v>
          </cell>
          <cell r="S206">
            <v>23678</v>
          </cell>
          <cell r="T206">
            <v>36076</v>
          </cell>
          <cell r="U206">
            <v>38.852777777777774</v>
          </cell>
          <cell r="V206">
            <v>2.6666666666666665</v>
          </cell>
          <cell r="W206">
            <v>4.9083333333333332</v>
          </cell>
          <cell r="X206" t="str">
            <v>6Asistencial</v>
          </cell>
          <cell r="Y206">
            <v>6105146.964048611</v>
          </cell>
          <cell r="AA206" t="str">
            <v>Mant</v>
          </cell>
          <cell r="AB206" t="str">
            <v>5310-15</v>
          </cell>
          <cell r="AC206">
            <v>79321014</v>
          </cell>
        </row>
        <row r="207">
          <cell r="C207" t="str">
            <v>LANDINEZ MONROY MARCELA ELIANA</v>
          </cell>
          <cell r="D207" t="str">
            <v>5040-16</v>
          </cell>
          <cell r="E207">
            <v>14586952.714583334</v>
          </cell>
          <cell r="F207" t="str">
            <v>Secretario Ejecutivo</v>
          </cell>
          <cell r="G207" t="str">
            <v>24ORIENTE</v>
          </cell>
          <cell r="H207" t="str">
            <v>DIRECCION REGIONAL BOYACA</v>
          </cell>
          <cell r="K207" t="str">
            <v>X</v>
          </cell>
          <cell r="M207" t="str">
            <v>C</v>
          </cell>
          <cell r="N207" t="str">
            <v>P</v>
          </cell>
          <cell r="O207" t="str">
            <v>ES</v>
          </cell>
          <cell r="P207">
            <v>688731</v>
          </cell>
          <cell r="Q207">
            <v>0</v>
          </cell>
          <cell r="R207" t="str">
            <v>2</v>
          </cell>
          <cell r="S207">
            <v>24292</v>
          </cell>
          <cell r="T207">
            <v>33101</v>
          </cell>
          <cell r="U207">
            <v>37.169444444444444</v>
          </cell>
          <cell r="V207">
            <v>0.41666666666666669</v>
          </cell>
          <cell r="W207">
            <v>13.052777777777777</v>
          </cell>
          <cell r="X207" t="str">
            <v>6Asistencial</v>
          </cell>
          <cell r="Y207">
            <v>6570493.7400000002</v>
          </cell>
          <cell r="Z207" t="str">
            <v>ORIENTE</v>
          </cell>
          <cell r="AA207" t="str">
            <v>SUP</v>
          </cell>
          <cell r="AB207" t="str">
            <v>sale</v>
          </cell>
          <cell r="AC207">
            <v>24010531</v>
          </cell>
        </row>
        <row r="208">
          <cell r="C208" t="str">
            <v>LASPRILLA ALBARRACIN GLADYS STELLA</v>
          </cell>
          <cell r="D208" t="str">
            <v>4065-12</v>
          </cell>
          <cell r="E208">
            <v>16415181.84</v>
          </cell>
          <cell r="F208" t="str">
            <v>Técnico Administrativo</v>
          </cell>
          <cell r="G208" t="str">
            <v>21CENTRO</v>
          </cell>
          <cell r="H208" t="str">
            <v>GRUPO CONTABILIDAD</v>
          </cell>
          <cell r="K208" t="str">
            <v>X</v>
          </cell>
          <cell r="M208" t="str">
            <v>C</v>
          </cell>
          <cell r="O208" t="str">
            <v>BACHILLER</v>
          </cell>
          <cell r="P208">
            <v>808521</v>
          </cell>
          <cell r="Q208">
            <v>0</v>
          </cell>
          <cell r="R208" t="str">
            <v>2</v>
          </cell>
          <cell r="S208">
            <v>19262</v>
          </cell>
          <cell r="T208">
            <v>28126</v>
          </cell>
          <cell r="U208">
            <v>50.944444444444443</v>
          </cell>
          <cell r="V208">
            <v>0</v>
          </cell>
          <cell r="W208">
            <v>26.677777777777777</v>
          </cell>
          <cell r="X208" t="str">
            <v>5Tecnico</v>
          </cell>
          <cell r="Y208">
            <v>36027794.717777781</v>
          </cell>
          <cell r="Z208" t="str">
            <v>CENTRO</v>
          </cell>
          <cell r="AA208" t="str">
            <v>SUP</v>
          </cell>
          <cell r="AB208" t="str">
            <v>sale</v>
          </cell>
          <cell r="AC208">
            <v>41571130</v>
          </cell>
        </row>
        <row r="209">
          <cell r="C209" t="str">
            <v>LAVALLE MERCADO DAGOBERTO</v>
          </cell>
          <cell r="D209" t="str">
            <v>3020-06</v>
          </cell>
          <cell r="E209">
            <v>18995922.495416671</v>
          </cell>
          <cell r="F209" t="str">
            <v>Profesional Universitario</v>
          </cell>
          <cell r="G209" t="str">
            <v>23NORTE</v>
          </cell>
          <cell r="H209" t="str">
            <v>DIVISION ADMINISTRATIVA Y FINANCIERA</v>
          </cell>
          <cell r="M209" t="str">
            <v>C</v>
          </cell>
          <cell r="O209" t="str">
            <v>UN</v>
          </cell>
          <cell r="P209">
            <v>935634</v>
          </cell>
          <cell r="Q209">
            <v>0</v>
          </cell>
          <cell r="R209" t="str">
            <v>1</v>
          </cell>
          <cell r="S209">
            <v>22352</v>
          </cell>
          <cell r="T209">
            <v>31614</v>
          </cell>
          <cell r="U209">
            <v>42.480555555555554</v>
          </cell>
          <cell r="V209">
            <v>0</v>
          </cell>
          <cell r="W209">
            <v>17.122222222222224</v>
          </cell>
          <cell r="X209" t="str">
            <v>4Profesional</v>
          </cell>
          <cell r="Y209">
            <v>27052614.754121527</v>
          </cell>
          <cell r="Z209" t="str">
            <v>NORTE</v>
          </cell>
          <cell r="AA209" t="str">
            <v>Mant</v>
          </cell>
          <cell r="AB209" t="str">
            <v>3020-06</v>
          </cell>
          <cell r="AC209">
            <v>12618242</v>
          </cell>
        </row>
        <row r="210">
          <cell r="C210" t="str">
            <v>LEAL RODRIGUEZ CARLOS JULIO</v>
          </cell>
          <cell r="D210" t="str">
            <v>3010-17</v>
          </cell>
          <cell r="E210">
            <v>37264296.721666679</v>
          </cell>
          <cell r="F210" t="str">
            <v>Profesional Especializado</v>
          </cell>
          <cell r="G210" t="str">
            <v>15OSI</v>
          </cell>
          <cell r="H210" t="str">
            <v>DIVISION SISTEMATIZACION E INFORMATICA</v>
          </cell>
          <cell r="L210">
            <v>2003</v>
          </cell>
          <cell r="M210" t="str">
            <v>C</v>
          </cell>
          <cell r="O210" t="str">
            <v>UN</v>
          </cell>
          <cell r="P210">
            <v>1665264</v>
          </cell>
          <cell r="Q210">
            <v>170169</v>
          </cell>
          <cell r="R210" t="str">
            <v>1</v>
          </cell>
          <cell r="S210">
            <v>15905</v>
          </cell>
          <cell r="T210">
            <v>28491</v>
          </cell>
          <cell r="U210">
            <v>60.130555555555553</v>
          </cell>
          <cell r="V210">
            <v>10.416666666666666</v>
          </cell>
          <cell r="W210">
            <v>25.677777777777777</v>
          </cell>
          <cell r="X210" t="str">
            <v>4Profesional</v>
          </cell>
          <cell r="Y210">
            <v>78826499.428680554</v>
          </cell>
          <cell r="AA210" t="str">
            <v>Mant</v>
          </cell>
          <cell r="AB210" t="str">
            <v>3010-17</v>
          </cell>
          <cell r="AC210">
            <v>17086385</v>
          </cell>
        </row>
        <row r="211">
          <cell r="C211" t="str">
            <v>LEGUIA BONETT JESUS EDUARDO</v>
          </cell>
          <cell r="D211" t="str">
            <v>2095-07</v>
          </cell>
          <cell r="E211">
            <v>24838316.680416666</v>
          </cell>
          <cell r="F211" t="str">
            <v>Director o Gerente Seccional</v>
          </cell>
          <cell r="G211" t="str">
            <v>23NORTE</v>
          </cell>
          <cell r="H211" t="str">
            <v>DIRECCION SECCIONAL MAGDALENA</v>
          </cell>
          <cell r="K211" t="str">
            <v>x</v>
          </cell>
          <cell r="M211" t="str">
            <v>LNR</v>
          </cell>
          <cell r="O211" t="str">
            <v>UN</v>
          </cell>
          <cell r="P211">
            <v>1223398</v>
          </cell>
          <cell r="Q211">
            <v>0</v>
          </cell>
          <cell r="R211" t="str">
            <v>1</v>
          </cell>
          <cell r="S211">
            <v>22396</v>
          </cell>
          <cell r="T211">
            <v>37274</v>
          </cell>
          <cell r="U211">
            <v>42.361111111111114</v>
          </cell>
          <cell r="V211">
            <v>1.0833333333333333</v>
          </cell>
          <cell r="W211">
            <v>1.6305555555555555</v>
          </cell>
          <cell r="X211" t="str">
            <v>3Ejecutivo</v>
          </cell>
          <cell r="Y211">
            <v>11671216.92</v>
          </cell>
          <cell r="Z211" t="str">
            <v>NORTE</v>
          </cell>
          <cell r="AA211" t="str">
            <v>SUP</v>
          </cell>
          <cell r="AB211" t="str">
            <v>sale</v>
          </cell>
          <cell r="AC211">
            <v>12556287</v>
          </cell>
        </row>
        <row r="212">
          <cell r="C212" t="str">
            <v>LEMOS MARTINEZ JANNETT MATILDE</v>
          </cell>
          <cell r="D212" t="str">
            <v>5040-18</v>
          </cell>
          <cell r="E212">
            <v>15256479.260833334</v>
          </cell>
          <cell r="F212" t="str">
            <v>Secretario Ejecutivo</v>
          </cell>
          <cell r="G212" t="str">
            <v>21CENTRO</v>
          </cell>
          <cell r="H212" t="str">
            <v>GRUPO TESORERIA</v>
          </cell>
          <cell r="L212" t="str">
            <v>MCF</v>
          </cell>
          <cell r="M212" t="str">
            <v>C</v>
          </cell>
          <cell r="O212" t="str">
            <v>BACHILLER</v>
          </cell>
          <cell r="P212">
            <v>721333</v>
          </cell>
          <cell r="Q212">
            <v>0</v>
          </cell>
          <cell r="R212" t="str">
            <v>2</v>
          </cell>
          <cell r="S212">
            <v>24110</v>
          </cell>
          <cell r="T212">
            <v>34505</v>
          </cell>
          <cell r="U212">
            <v>37.672222222222224</v>
          </cell>
          <cell r="V212">
            <v>0</v>
          </cell>
          <cell r="W212">
            <v>9.2083333333333339</v>
          </cell>
          <cell r="X212" t="str">
            <v>6Asistencial</v>
          </cell>
          <cell r="Y212">
            <v>6739729.3366782395</v>
          </cell>
          <cell r="Z212" t="str">
            <v>CENTRO</v>
          </cell>
          <cell r="AA212" t="str">
            <v>Mant</v>
          </cell>
          <cell r="AB212" t="str">
            <v>5040-18</v>
          </cell>
          <cell r="AC212">
            <v>51859469</v>
          </cell>
        </row>
        <row r="213">
          <cell r="C213" t="str">
            <v>LEON GONZALEZ JULIO ELI</v>
          </cell>
          <cell r="D213" t="str">
            <v>5310-15</v>
          </cell>
          <cell r="E213">
            <v>22621187.487499997</v>
          </cell>
          <cell r="F213" t="str">
            <v>Conductor Mec (Asignado)</v>
          </cell>
          <cell r="G213" t="str">
            <v>20SEG</v>
          </cell>
          <cell r="H213" t="str">
            <v>GRUPO SERVICIOS GENERALES</v>
          </cell>
          <cell r="L213">
            <v>2004</v>
          </cell>
          <cell r="M213" t="str">
            <v>C</v>
          </cell>
          <cell r="O213" t="str">
            <v>PRIMARIA</v>
          </cell>
          <cell r="P213">
            <v>659101</v>
          </cell>
          <cell r="Q213">
            <v>0</v>
          </cell>
          <cell r="R213" t="str">
            <v>1</v>
          </cell>
          <cell r="S213">
            <v>18484</v>
          </cell>
          <cell r="T213">
            <v>28126</v>
          </cell>
          <cell r="U213">
            <v>53.072222222222223</v>
          </cell>
          <cell r="V213">
            <v>0</v>
          </cell>
          <cell r="W213">
            <v>26.677777777777777</v>
          </cell>
          <cell r="X213" t="str">
            <v>6Asistencial</v>
          </cell>
          <cell r="Y213">
            <v>50723213.498298608</v>
          </cell>
          <cell r="AA213" t="str">
            <v>Mant</v>
          </cell>
          <cell r="AB213" t="str">
            <v>5310-15</v>
          </cell>
          <cell r="AC213">
            <v>19109906</v>
          </cell>
        </row>
        <row r="214">
          <cell r="C214" t="str">
            <v>LIZARAZO DE SANDOVAL MARIA EUGENIA</v>
          </cell>
          <cell r="D214" t="str">
            <v>5120-10</v>
          </cell>
          <cell r="E214">
            <v>11597824.078333335</v>
          </cell>
          <cell r="F214" t="str">
            <v>Auxiliar Administrativo</v>
          </cell>
          <cell r="G214" t="str">
            <v>24ORIENTE</v>
          </cell>
          <cell r="H214" t="str">
            <v>DIVISION CREDITO Y PROGRAMAS INTERNACIONALES</v>
          </cell>
          <cell r="K214" t="str">
            <v>X</v>
          </cell>
          <cell r="M214" t="str">
            <v>C</v>
          </cell>
          <cell r="O214" t="str">
            <v>UN</v>
          </cell>
          <cell r="P214">
            <v>515106</v>
          </cell>
          <cell r="Q214">
            <v>0</v>
          </cell>
          <cell r="R214" t="str">
            <v>2</v>
          </cell>
          <cell r="S214">
            <v>20450</v>
          </cell>
          <cell r="T214">
            <v>32448</v>
          </cell>
          <cell r="U214">
            <v>47.68888888888889</v>
          </cell>
          <cell r="V214">
            <v>0</v>
          </cell>
          <cell r="W214">
            <v>14.844444444444445</v>
          </cell>
          <cell r="X214" t="str">
            <v>6Asistencial</v>
          </cell>
          <cell r="Y214">
            <v>14717862.635995369</v>
          </cell>
          <cell r="Z214" t="str">
            <v>ORIENTE</v>
          </cell>
          <cell r="AA214" t="str">
            <v>SUP</v>
          </cell>
          <cell r="AB214" t="str">
            <v>sale</v>
          </cell>
          <cell r="AC214">
            <v>37838808</v>
          </cell>
        </row>
        <row r="215">
          <cell r="C215" t="str">
            <v>LIZARAZO JAIMES JORGE ENRIQUE</v>
          </cell>
          <cell r="D215" t="str">
            <v>4065-15</v>
          </cell>
          <cell r="E215">
            <v>23060817.999166667</v>
          </cell>
          <cell r="F215" t="str">
            <v>Técnico Administrativo</v>
          </cell>
          <cell r="G215" t="str">
            <v>24ORIENTE</v>
          </cell>
          <cell r="H215" t="str">
            <v>GRUPO ADMINISTRATIVO Y FINANCIERO</v>
          </cell>
          <cell r="K215" t="str">
            <v>x</v>
          </cell>
          <cell r="M215" t="str">
            <v>C</v>
          </cell>
          <cell r="O215" t="str">
            <v>ES</v>
          </cell>
          <cell r="P215">
            <v>935634</v>
          </cell>
          <cell r="Q215">
            <v>80139</v>
          </cell>
          <cell r="R215" t="str">
            <v>1</v>
          </cell>
          <cell r="S215">
            <v>18799</v>
          </cell>
          <cell r="T215">
            <v>26973</v>
          </cell>
          <cell r="U215">
            <v>52.208333333333336</v>
          </cell>
          <cell r="V215">
            <v>0</v>
          </cell>
          <cell r="W215">
            <v>29.833333333333332</v>
          </cell>
          <cell r="X215" t="str">
            <v>5Tecnico</v>
          </cell>
          <cell r="Y215">
            <v>50506100.478895836</v>
          </cell>
          <cell r="Z215" t="str">
            <v>ORIENTE</v>
          </cell>
          <cell r="AA215" t="str">
            <v>SUP</v>
          </cell>
          <cell r="AB215" t="str">
            <v>sale</v>
          </cell>
          <cell r="AC215">
            <v>19165543</v>
          </cell>
        </row>
        <row r="216">
          <cell r="C216" t="str">
            <v>LONDOÑO GONZALEZ EFRAIN-DE-JESUS</v>
          </cell>
          <cell r="D216" t="str">
            <v>2040-11</v>
          </cell>
          <cell r="E216">
            <v>29737405.522916667</v>
          </cell>
          <cell r="F216" t="str">
            <v>Jefe de División</v>
          </cell>
          <cell r="G216" t="str">
            <v>22NOROCCIDENTE</v>
          </cell>
          <cell r="H216" t="str">
            <v>DIVISION ADMINISTRATIVA Y FINANCIERA</v>
          </cell>
          <cell r="K216" t="str">
            <v>x</v>
          </cell>
          <cell r="M216" t="str">
            <v>C</v>
          </cell>
          <cell r="N216" t="str">
            <v>P</v>
          </cell>
          <cell r="O216" t="str">
            <v>ES</v>
          </cell>
          <cell r="P216">
            <v>1464700</v>
          </cell>
          <cell r="Q216">
            <v>0</v>
          </cell>
          <cell r="R216" t="str">
            <v>1</v>
          </cell>
          <cell r="S216">
            <v>19051</v>
          </cell>
          <cell r="T216">
            <v>28690</v>
          </cell>
          <cell r="U216">
            <v>51.522222222222226</v>
          </cell>
          <cell r="V216">
            <v>0</v>
          </cell>
          <cell r="W216">
            <v>25.127777777777776</v>
          </cell>
          <cell r="X216" t="str">
            <v>3Ejecutivo</v>
          </cell>
          <cell r="Y216">
            <v>11178590.4</v>
          </cell>
          <cell r="Z216" t="str">
            <v>NOROCCIDENTE</v>
          </cell>
          <cell r="AA216" t="str">
            <v>SUP</v>
          </cell>
          <cell r="AB216" t="str">
            <v>sale</v>
          </cell>
          <cell r="AC216">
            <v>70040638</v>
          </cell>
        </row>
        <row r="217">
          <cell r="C217" t="str">
            <v>LOPEZ AYA SANDRA</v>
          </cell>
          <cell r="D217" t="str">
            <v>3020-10</v>
          </cell>
          <cell r="E217">
            <v>23062173.132083338</v>
          </cell>
          <cell r="F217" t="str">
            <v>Profesional Universitario</v>
          </cell>
          <cell r="G217" t="str">
            <v>21CENTRO</v>
          </cell>
          <cell r="H217" t="str">
            <v>GRUPO ADMINISTRATIVO</v>
          </cell>
          <cell r="L217" t="str">
            <v>MCF</v>
          </cell>
          <cell r="M217" t="str">
            <v>C</v>
          </cell>
          <cell r="O217" t="str">
            <v>UN</v>
          </cell>
          <cell r="P217">
            <v>1135915</v>
          </cell>
          <cell r="Q217">
            <v>0</v>
          </cell>
          <cell r="R217" t="str">
            <v>2</v>
          </cell>
          <cell r="S217">
            <v>21735</v>
          </cell>
          <cell r="T217">
            <v>32699</v>
          </cell>
          <cell r="U217">
            <v>44.169444444444444</v>
          </cell>
          <cell r="V217">
            <v>0.91666666666666663</v>
          </cell>
          <cell r="W217">
            <v>14.152777777777779</v>
          </cell>
          <cell r="X217" t="str">
            <v>4Profesional</v>
          </cell>
          <cell r="Y217">
            <v>27346658.210454859</v>
          </cell>
          <cell r="Z217" t="str">
            <v>CENTRO</v>
          </cell>
          <cell r="AA217" t="str">
            <v>Mant</v>
          </cell>
          <cell r="AB217" t="str">
            <v>3020-10</v>
          </cell>
          <cell r="AC217">
            <v>51568811</v>
          </cell>
        </row>
        <row r="218">
          <cell r="C218" t="str">
            <v>LOPEZ GOMEZ MARGARITA ALICIA</v>
          </cell>
          <cell r="D218" t="str">
            <v>4065-15</v>
          </cell>
          <cell r="E218">
            <v>21241444.095416673</v>
          </cell>
          <cell r="F218" t="str">
            <v>Técnico Administrativo</v>
          </cell>
          <cell r="G218" t="str">
            <v>21CENTRO</v>
          </cell>
          <cell r="H218" t="str">
            <v>DIVISION CREDITO</v>
          </cell>
          <cell r="M218" t="str">
            <v>C</v>
          </cell>
          <cell r="O218" t="str">
            <v>UN</v>
          </cell>
          <cell r="P218">
            <v>935634</v>
          </cell>
          <cell r="Q218">
            <v>0</v>
          </cell>
          <cell r="R218" t="str">
            <v>2</v>
          </cell>
          <cell r="S218">
            <v>20475</v>
          </cell>
          <cell r="T218">
            <v>29799</v>
          </cell>
          <cell r="U218">
            <v>47.62222222222222</v>
          </cell>
          <cell r="V218">
            <v>0</v>
          </cell>
          <cell r="W218">
            <v>22.094444444444445</v>
          </cell>
          <cell r="X218" t="str">
            <v>5Tecnico</v>
          </cell>
          <cell r="Y218">
            <v>34749593.01052431</v>
          </cell>
          <cell r="Z218" t="str">
            <v>CENTRO</v>
          </cell>
          <cell r="AA218" t="str">
            <v>Mant</v>
          </cell>
          <cell r="AB218" t="str">
            <v>4065-15</v>
          </cell>
          <cell r="AC218">
            <v>42966258</v>
          </cell>
        </row>
        <row r="219">
          <cell r="C219" t="str">
            <v>LOPEZ HERNANDEZ WILLIAM</v>
          </cell>
          <cell r="D219" t="str">
            <v>5120-09</v>
          </cell>
          <cell r="E219">
            <v>10643889.421249999</v>
          </cell>
          <cell r="F219" t="str">
            <v>Auxiliar Administrativo</v>
          </cell>
          <cell r="G219" t="str">
            <v>22NOROCCIDENTE</v>
          </cell>
          <cell r="H219" t="str">
            <v>GRUPO SERVICIOS</v>
          </cell>
          <cell r="K219" t="str">
            <v>X</v>
          </cell>
          <cell r="M219" t="str">
            <v>C</v>
          </cell>
          <cell r="O219" t="str">
            <v>BACHILLER</v>
          </cell>
          <cell r="P219">
            <v>468655</v>
          </cell>
          <cell r="Q219">
            <v>0</v>
          </cell>
          <cell r="R219" t="str">
            <v>1</v>
          </cell>
          <cell r="S219">
            <v>23931</v>
          </cell>
          <cell r="T219">
            <v>34599</v>
          </cell>
          <cell r="U219">
            <v>38.158333333333331</v>
          </cell>
          <cell r="V219">
            <v>0</v>
          </cell>
          <cell r="W219">
            <v>8.9527777777777775</v>
          </cell>
          <cell r="X219" t="str">
            <v>6Asistencial</v>
          </cell>
          <cell r="Y219">
            <v>4655319.8701909725</v>
          </cell>
          <cell r="Z219" t="str">
            <v>NOROCCIDENTE</v>
          </cell>
          <cell r="AA219" t="str">
            <v>SUP</v>
          </cell>
          <cell r="AB219" t="str">
            <v>sale</v>
          </cell>
          <cell r="AC219">
            <v>10269797</v>
          </cell>
        </row>
        <row r="220">
          <cell r="C220" t="str">
            <v>LOPEZ MEJIA LUZ NANCY</v>
          </cell>
          <cell r="D220" t="str">
            <v>4065-15</v>
          </cell>
          <cell r="E220">
            <v>21241444.095416673</v>
          </cell>
          <cell r="F220" t="str">
            <v>Técnico Administrativo</v>
          </cell>
          <cell r="G220" t="str">
            <v>22NOROCCIDENTE</v>
          </cell>
          <cell r="H220" t="str">
            <v>GRUPO SERVICIOS</v>
          </cell>
          <cell r="L220" t="str">
            <v>MCF</v>
          </cell>
          <cell r="M220" t="str">
            <v>C</v>
          </cell>
          <cell r="O220" t="str">
            <v>TL</v>
          </cell>
          <cell r="P220">
            <v>935634</v>
          </cell>
          <cell r="Q220">
            <v>0</v>
          </cell>
          <cell r="R220" t="str">
            <v>2</v>
          </cell>
          <cell r="S220">
            <v>23459</v>
          </cell>
          <cell r="T220">
            <v>34239</v>
          </cell>
          <cell r="U220">
            <v>39.450000000000003</v>
          </cell>
          <cell r="V220">
            <v>0</v>
          </cell>
          <cell r="W220">
            <v>9.9388888888888882</v>
          </cell>
          <cell r="X220" t="str">
            <v>5Tecnico</v>
          </cell>
          <cell r="Y220">
            <v>16035371.367505787</v>
          </cell>
          <cell r="Z220" t="str">
            <v>NOROCCIDENTE</v>
          </cell>
          <cell r="AA220" t="str">
            <v>Mant</v>
          </cell>
          <cell r="AB220" t="str">
            <v>4065-15</v>
          </cell>
          <cell r="AC220">
            <v>30294352</v>
          </cell>
        </row>
        <row r="221">
          <cell r="C221" t="str">
            <v>LOPEZ MONTOYA LUIS FERNANDO</v>
          </cell>
          <cell r="D221" t="str">
            <v>4065-11</v>
          </cell>
          <cell r="E221">
            <v>16080398.177083332</v>
          </cell>
          <cell r="F221" t="str">
            <v>Técnico Administrativo</v>
          </cell>
          <cell r="G221" t="str">
            <v>22NOROCCIDENTE</v>
          </cell>
          <cell r="H221" t="str">
            <v>GRUPO CREDITO</v>
          </cell>
          <cell r="K221" t="str">
            <v>X</v>
          </cell>
          <cell r="M221" t="str">
            <v>C</v>
          </cell>
          <cell r="O221" t="str">
            <v>BACHILLER</v>
          </cell>
          <cell r="P221">
            <v>761453</v>
          </cell>
          <cell r="Q221">
            <v>0</v>
          </cell>
          <cell r="R221" t="str">
            <v>1</v>
          </cell>
          <cell r="S221">
            <v>20619</v>
          </cell>
          <cell r="T221">
            <v>29434</v>
          </cell>
          <cell r="U221">
            <v>47.227777777777774</v>
          </cell>
          <cell r="V221">
            <v>0</v>
          </cell>
          <cell r="W221">
            <v>23.094444444444445</v>
          </cell>
          <cell r="X221" t="str">
            <v>5Tecnico</v>
          </cell>
          <cell r="Y221">
            <v>30880810.857241903</v>
          </cell>
          <cell r="Z221" t="str">
            <v>NOROCCIDENTE</v>
          </cell>
          <cell r="AA221" t="str">
            <v>SUP</v>
          </cell>
          <cell r="AB221" t="str">
            <v>sale</v>
          </cell>
          <cell r="AC221">
            <v>70094418</v>
          </cell>
        </row>
        <row r="222">
          <cell r="C222" t="str">
            <v>LOZANO CHACON JULIAN</v>
          </cell>
          <cell r="D222" t="str">
            <v>3020-10</v>
          </cell>
          <cell r="E222">
            <v>23062173.132083338</v>
          </cell>
          <cell r="F222" t="str">
            <v>Profesional Universitario</v>
          </cell>
          <cell r="G222" t="str">
            <v>21CENTRO</v>
          </cell>
          <cell r="H222" t="str">
            <v>DIVISION SERVICIOS AL EXTERIOR</v>
          </cell>
          <cell r="I222" t="str">
            <v>SRI</v>
          </cell>
          <cell r="M222" t="str">
            <v>C</v>
          </cell>
          <cell r="O222" t="str">
            <v>ES</v>
          </cell>
          <cell r="P222">
            <v>1135915</v>
          </cell>
          <cell r="Q222">
            <v>0</v>
          </cell>
          <cell r="R222" t="str">
            <v>1</v>
          </cell>
          <cell r="S222">
            <v>19482</v>
          </cell>
          <cell r="T222">
            <v>33560</v>
          </cell>
          <cell r="U222">
            <v>50.338888888888889</v>
          </cell>
          <cell r="V222">
            <v>2</v>
          </cell>
          <cell r="W222">
            <v>11.797222222222222</v>
          </cell>
          <cell r="X222" t="str">
            <v>4Profesional</v>
          </cell>
          <cell r="Y222">
            <v>22949205.633899305</v>
          </cell>
          <cell r="Z222" t="str">
            <v>CENTRO</v>
          </cell>
          <cell r="AA222" t="str">
            <v>Mant</v>
          </cell>
          <cell r="AB222" t="str">
            <v>3020-10</v>
          </cell>
          <cell r="AC222">
            <v>19194323</v>
          </cell>
        </row>
        <row r="223">
          <cell r="C223" t="str">
            <v>LOZANO LOZANO JULIO ERNESTO</v>
          </cell>
          <cell r="D223" t="str">
            <v>4065-11</v>
          </cell>
          <cell r="E223">
            <v>16080398.177083332</v>
          </cell>
          <cell r="F223" t="str">
            <v>Técnico Administrativo</v>
          </cell>
          <cell r="G223" t="str">
            <v>21CENTRO</v>
          </cell>
          <cell r="H223" t="str">
            <v>DIVISION CREDITO</v>
          </cell>
          <cell r="K223" t="str">
            <v>X</v>
          </cell>
          <cell r="M223" t="str">
            <v>C</v>
          </cell>
          <cell r="O223" t="str">
            <v>BACHILLER</v>
          </cell>
          <cell r="P223">
            <v>761453</v>
          </cell>
          <cell r="Q223">
            <v>0</v>
          </cell>
          <cell r="R223" t="str">
            <v>1</v>
          </cell>
          <cell r="S223">
            <v>24769</v>
          </cell>
          <cell r="T223">
            <v>34823</v>
          </cell>
          <cell r="U223">
            <v>35.863888888888887</v>
          </cell>
          <cell r="V223">
            <v>0</v>
          </cell>
          <cell r="W223">
            <v>8.3361111111111104</v>
          </cell>
          <cell r="X223" t="str">
            <v>5Tecnico</v>
          </cell>
          <cell r="Y223">
            <v>6523209.7856608797</v>
          </cell>
          <cell r="Z223" t="str">
            <v>CENTRO</v>
          </cell>
          <cell r="AA223" t="str">
            <v>SUP</v>
          </cell>
          <cell r="AB223" t="str">
            <v>sale</v>
          </cell>
          <cell r="AC223">
            <v>79433241</v>
          </cell>
        </row>
        <row r="224">
          <cell r="C224" t="str">
            <v>LOZANO SANTANDER JAIME EDMUNDO</v>
          </cell>
          <cell r="D224" t="str">
            <v>5120-09</v>
          </cell>
          <cell r="E224">
            <v>10643889.421249999</v>
          </cell>
          <cell r="F224" t="str">
            <v>Auxiliar Administrativo</v>
          </cell>
          <cell r="G224" t="str">
            <v>25SUROCCIDENTE</v>
          </cell>
          <cell r="H224" t="str">
            <v>GRUPO SERVICIOS</v>
          </cell>
          <cell r="K224" t="str">
            <v>X</v>
          </cell>
          <cell r="M224" t="str">
            <v>C</v>
          </cell>
          <cell r="O224" t="str">
            <v>ES</v>
          </cell>
          <cell r="P224">
            <v>468655</v>
          </cell>
          <cell r="Q224">
            <v>0</v>
          </cell>
          <cell r="R224" t="str">
            <v>1</v>
          </cell>
          <cell r="S224">
            <v>23970</v>
          </cell>
          <cell r="T224">
            <v>32099</v>
          </cell>
          <cell r="U224">
            <v>38.052777777777777</v>
          </cell>
          <cell r="V224">
            <v>0.66666666666666663</v>
          </cell>
          <cell r="W224">
            <v>15.797222222222222</v>
          </cell>
          <cell r="X224" t="str">
            <v>6Asistencial</v>
          </cell>
          <cell r="Y224">
            <v>14399012.621753473</v>
          </cell>
          <cell r="Z224" t="str">
            <v>SUROCCIDENTE</v>
          </cell>
          <cell r="AA224" t="str">
            <v>SUP</v>
          </cell>
          <cell r="AB224" t="str">
            <v>sale</v>
          </cell>
          <cell r="AC224">
            <v>79342668</v>
          </cell>
        </row>
        <row r="225">
          <cell r="C225" t="str">
            <v>LUQUE CALDAS RUTH STELLA</v>
          </cell>
          <cell r="D225" t="str">
            <v>5040-20</v>
          </cell>
          <cell r="E225">
            <v>16138824.14833333</v>
          </cell>
          <cell r="F225" t="str">
            <v>Secretario Ejecutivo</v>
          </cell>
          <cell r="G225" t="str">
            <v>15OSI</v>
          </cell>
          <cell r="H225" t="str">
            <v>DIVISION SISTEMATIZACION E INFORMATICA</v>
          </cell>
          <cell r="K225" t="str">
            <v>X</v>
          </cell>
          <cell r="M225" t="str">
            <v>C</v>
          </cell>
          <cell r="O225" t="str">
            <v>BACHILLER</v>
          </cell>
          <cell r="P225">
            <v>764298</v>
          </cell>
          <cell r="Q225">
            <v>0</v>
          </cell>
          <cell r="R225" t="str">
            <v>2</v>
          </cell>
          <cell r="S225">
            <v>20819</v>
          </cell>
          <cell r="T225">
            <v>29052</v>
          </cell>
          <cell r="U225">
            <v>46.680555555555557</v>
          </cell>
          <cell r="V225">
            <v>0</v>
          </cell>
          <cell r="W225">
            <v>24.136111111111113</v>
          </cell>
          <cell r="X225" t="str">
            <v>6Asistencial</v>
          </cell>
          <cell r="Y225">
            <v>32411409.790347222</v>
          </cell>
          <cell r="AA225" t="str">
            <v>SUP</v>
          </cell>
          <cell r="AB225" t="str">
            <v>sale</v>
          </cell>
          <cell r="AC225">
            <v>41735937</v>
          </cell>
        </row>
        <row r="226">
          <cell r="C226" t="str">
            <v>MALLAMA BOLAÑOS JOSE RIGOBERTO</v>
          </cell>
          <cell r="D226" t="str">
            <v>3020-14</v>
          </cell>
          <cell r="E226">
            <v>27317929.430000003</v>
          </cell>
          <cell r="F226" t="str">
            <v>Profesional Universitario</v>
          </cell>
          <cell r="G226" t="str">
            <v>12OPL</v>
          </cell>
          <cell r="H226" t="str">
            <v>OFICINA PLANEACION</v>
          </cell>
          <cell r="M226" t="str">
            <v>C</v>
          </cell>
          <cell r="O226" t="str">
            <v>MG</v>
          </cell>
          <cell r="P226">
            <v>1345530</v>
          </cell>
          <cell r="Q226">
            <v>0</v>
          </cell>
          <cell r="R226" t="str">
            <v>1</v>
          </cell>
          <cell r="S226">
            <v>21624</v>
          </cell>
          <cell r="T226">
            <v>31807</v>
          </cell>
          <cell r="U226">
            <v>44.472222222222221</v>
          </cell>
          <cell r="V226">
            <v>0</v>
          </cell>
          <cell r="W226">
            <v>16.597222222222221</v>
          </cell>
          <cell r="X226" t="str">
            <v>4Profesional</v>
          </cell>
          <cell r="Y226">
            <v>37819019.089749999</v>
          </cell>
          <cell r="AA226" t="str">
            <v>Mant</v>
          </cell>
          <cell r="AB226" t="str">
            <v>3020-14</v>
          </cell>
          <cell r="AC226">
            <v>13008299</v>
          </cell>
        </row>
        <row r="227">
          <cell r="C227" t="str">
            <v>MANRIQUE OLIVERA MARTHA YANETH</v>
          </cell>
          <cell r="D227" t="str">
            <v>5120-09</v>
          </cell>
          <cell r="E227">
            <v>10643889.421249999</v>
          </cell>
          <cell r="F227" t="str">
            <v>Auxiliar Administrativo</v>
          </cell>
          <cell r="G227" t="str">
            <v>25SUROCCIDENTE</v>
          </cell>
          <cell r="H227" t="str">
            <v>GRUPO ADMINISTRATIVO Y FINANCIERO</v>
          </cell>
          <cell r="K227" t="str">
            <v>X</v>
          </cell>
          <cell r="M227" t="str">
            <v>C</v>
          </cell>
          <cell r="O227" t="str">
            <v>UN</v>
          </cell>
          <cell r="P227">
            <v>468655</v>
          </cell>
          <cell r="Q227">
            <v>0</v>
          </cell>
          <cell r="R227" t="str">
            <v>2</v>
          </cell>
          <cell r="S227">
            <v>22190</v>
          </cell>
          <cell r="T227">
            <v>32007</v>
          </cell>
          <cell r="U227">
            <v>42.927777777777777</v>
          </cell>
          <cell r="V227">
            <v>0</v>
          </cell>
          <cell r="W227">
            <v>16.047222222222221</v>
          </cell>
          <cell r="X227" t="str">
            <v>6Asistencial</v>
          </cell>
          <cell r="Y227">
            <v>14572233.826225696</v>
          </cell>
          <cell r="Z227" t="str">
            <v>SUROCCIDENTE</v>
          </cell>
          <cell r="AA227" t="str">
            <v>SUP</v>
          </cell>
          <cell r="AB227" t="str">
            <v>sale</v>
          </cell>
          <cell r="AC227">
            <v>28863787</v>
          </cell>
        </row>
        <row r="228">
          <cell r="C228" t="str">
            <v>MANZANO JARAMILLO ALFONSO</v>
          </cell>
          <cell r="D228" t="str">
            <v>5120-10</v>
          </cell>
          <cell r="E228">
            <v>11597824.078333335</v>
          </cell>
          <cell r="F228" t="str">
            <v>Auxiliar Administrativo</v>
          </cell>
          <cell r="G228" t="str">
            <v>25SUROCCIDENTE</v>
          </cell>
          <cell r="H228" t="str">
            <v>GRUPO ADMINISTRATIVO</v>
          </cell>
          <cell r="K228" t="str">
            <v>X</v>
          </cell>
          <cell r="M228" t="str">
            <v>C</v>
          </cell>
          <cell r="N228" t="str">
            <v>VE</v>
          </cell>
          <cell r="O228" t="str">
            <v>UN</v>
          </cell>
          <cell r="P228">
            <v>515106</v>
          </cell>
          <cell r="Q228">
            <v>0</v>
          </cell>
          <cell r="R228" t="str">
            <v>1</v>
          </cell>
          <cell r="S228">
            <v>21374</v>
          </cell>
          <cell r="T228">
            <v>31828</v>
          </cell>
          <cell r="U228">
            <v>45.158333333333331</v>
          </cell>
          <cell r="V228">
            <v>0</v>
          </cell>
          <cell r="W228">
            <v>16.541666666666668</v>
          </cell>
          <cell r="X228" t="str">
            <v>6Asistencial</v>
          </cell>
          <cell r="Y228">
            <v>16319166.090791671</v>
          </cell>
          <cell r="Z228" t="str">
            <v>SUROCCIDENTE</v>
          </cell>
          <cell r="AA228" t="str">
            <v>SUP</v>
          </cell>
          <cell r="AB228" t="str">
            <v>sale</v>
          </cell>
          <cell r="AC228">
            <v>16800206</v>
          </cell>
        </row>
        <row r="229">
          <cell r="C229" t="str">
            <v>MARCILLO VILLOTA JOSE JENRRY REIMUNDO</v>
          </cell>
          <cell r="D229" t="str">
            <v>5120-09</v>
          </cell>
          <cell r="E229">
            <v>10643889.421249999</v>
          </cell>
          <cell r="F229" t="str">
            <v>Auxiliar Administrativo</v>
          </cell>
          <cell r="G229" t="str">
            <v>25SUROCCIDENTE</v>
          </cell>
          <cell r="H229" t="str">
            <v>GRUPO ADMINISTRATIVO Y FINANCIERO</v>
          </cell>
          <cell r="K229" t="str">
            <v>X</v>
          </cell>
          <cell r="M229" t="str">
            <v>C</v>
          </cell>
          <cell r="O229" t="str">
            <v>UN</v>
          </cell>
          <cell r="P229">
            <v>468655</v>
          </cell>
          <cell r="Q229">
            <v>0</v>
          </cell>
          <cell r="R229" t="str">
            <v>1</v>
          </cell>
          <cell r="S229">
            <v>23222</v>
          </cell>
          <cell r="T229">
            <v>34255</v>
          </cell>
          <cell r="U229">
            <v>40.097222222222221</v>
          </cell>
          <cell r="V229">
            <v>0.5</v>
          </cell>
          <cell r="W229">
            <v>9.8944444444444439</v>
          </cell>
          <cell r="X229" t="str">
            <v>6Asistencial</v>
          </cell>
          <cell r="Y229">
            <v>9202376.4875868037</v>
          </cell>
          <cell r="Z229" t="str">
            <v>SUROCCIDENTE</v>
          </cell>
          <cell r="AA229" t="str">
            <v>SUP</v>
          </cell>
          <cell r="AB229" t="str">
            <v>sale</v>
          </cell>
          <cell r="AC229">
            <v>12981754</v>
          </cell>
        </row>
        <row r="230">
          <cell r="C230" t="str">
            <v>MARIN DUQUE OLGA NANCY</v>
          </cell>
          <cell r="D230" t="str">
            <v>3020-14</v>
          </cell>
          <cell r="E230">
            <v>27317929.430000003</v>
          </cell>
          <cell r="F230" t="str">
            <v>Profesional Universitario</v>
          </cell>
          <cell r="G230" t="str">
            <v>11OCI</v>
          </cell>
          <cell r="H230" t="str">
            <v>OFICINA CONTROL INTERNO</v>
          </cell>
          <cell r="K230" t="str">
            <v>X</v>
          </cell>
          <cell r="M230" t="str">
            <v>C</v>
          </cell>
          <cell r="O230" t="str">
            <v>ES</v>
          </cell>
          <cell r="P230">
            <v>1345530</v>
          </cell>
          <cell r="Q230">
            <v>0</v>
          </cell>
          <cell r="R230" t="str">
            <v>2</v>
          </cell>
          <cell r="S230">
            <v>21305</v>
          </cell>
          <cell r="T230">
            <v>31811</v>
          </cell>
          <cell r="U230">
            <v>45.347222222222221</v>
          </cell>
          <cell r="V230">
            <v>2.0833333333333335</v>
          </cell>
          <cell r="W230">
            <v>16.588888888888889</v>
          </cell>
          <cell r="X230" t="str">
            <v>4Profesional</v>
          </cell>
          <cell r="Y230">
            <v>37819019.089749999</v>
          </cell>
          <cell r="AA230" t="str">
            <v>SUP</v>
          </cell>
          <cell r="AB230" t="str">
            <v>sale</v>
          </cell>
          <cell r="AC230">
            <v>35336173</v>
          </cell>
        </row>
        <row r="231">
          <cell r="C231" t="str">
            <v>MARIÑO CEPEDA JANETH ADRIANA</v>
          </cell>
          <cell r="D231" t="str">
            <v>3020-12</v>
          </cell>
          <cell r="E231">
            <v>25294052.003333326</v>
          </cell>
          <cell r="F231" t="str">
            <v>Profesional Universitario</v>
          </cell>
          <cell r="G231" t="str">
            <v>15OSI</v>
          </cell>
          <cell r="H231" t="str">
            <v>GRUPO DESARROLLO PROGRAMAS</v>
          </cell>
          <cell r="M231" t="str">
            <v>C</v>
          </cell>
          <cell r="O231" t="str">
            <v>ES</v>
          </cell>
          <cell r="P231">
            <v>1245845</v>
          </cell>
          <cell r="Q231">
            <v>0</v>
          </cell>
          <cell r="R231" t="str">
            <v>2</v>
          </cell>
          <cell r="S231">
            <v>24940</v>
          </cell>
          <cell r="T231">
            <v>34464</v>
          </cell>
          <cell r="U231">
            <v>35.397222222222226</v>
          </cell>
          <cell r="V231">
            <v>0</v>
          </cell>
          <cell r="W231">
            <v>9.3194444444444446</v>
          </cell>
          <cell r="X231" t="str">
            <v>4Profesional</v>
          </cell>
          <cell r="Y231">
            <v>11203480.785037039</v>
          </cell>
          <cell r="AA231" t="str">
            <v>Mant</v>
          </cell>
          <cell r="AB231" t="str">
            <v>3020-12</v>
          </cell>
          <cell r="AC231">
            <v>51900575</v>
          </cell>
        </row>
        <row r="232">
          <cell r="C232" t="str">
            <v>MARQUEZ REYES NELCY DEL-CARMEN</v>
          </cell>
          <cell r="D232" t="str">
            <v>4065-11</v>
          </cell>
          <cell r="E232">
            <v>16080398.177083332</v>
          </cell>
          <cell r="F232" t="str">
            <v>Técnico Administrativo</v>
          </cell>
          <cell r="G232" t="str">
            <v>23NORTE</v>
          </cell>
          <cell r="H232" t="str">
            <v>GRUPO ADMINISTRATIVO Y FINANCIERO</v>
          </cell>
          <cell r="K232" t="str">
            <v>X</v>
          </cell>
          <cell r="M232" t="str">
            <v>C</v>
          </cell>
          <cell r="O232" t="str">
            <v>TC</v>
          </cell>
          <cell r="P232">
            <v>761453</v>
          </cell>
          <cell r="Q232">
            <v>0</v>
          </cell>
          <cell r="R232" t="str">
            <v>2</v>
          </cell>
          <cell r="S232">
            <v>21771</v>
          </cell>
          <cell r="T232">
            <v>29495</v>
          </cell>
          <cell r="U232">
            <v>44.072222222222223</v>
          </cell>
          <cell r="V232">
            <v>0</v>
          </cell>
          <cell r="W232">
            <v>22.927777777777777</v>
          </cell>
          <cell r="X232" t="str">
            <v>5Tecnico</v>
          </cell>
          <cell r="Y232">
            <v>30623738.550417826</v>
          </cell>
          <cell r="Z232" t="str">
            <v>NORTE</v>
          </cell>
          <cell r="AA232" t="str">
            <v>SUP</v>
          </cell>
          <cell r="AB232" t="str">
            <v>sale</v>
          </cell>
          <cell r="AC232">
            <v>30770011</v>
          </cell>
        </row>
        <row r="233">
          <cell r="C233" t="str">
            <v>MARROQUIN CACERES MARIA IBED</v>
          </cell>
          <cell r="D233" t="str">
            <v>5040-20</v>
          </cell>
          <cell r="E233">
            <v>16138824.14833333</v>
          </cell>
          <cell r="F233" t="str">
            <v>Secretario Ejecutivo</v>
          </cell>
          <cell r="G233" t="str">
            <v>19SDF</v>
          </cell>
          <cell r="H233" t="str">
            <v>DIVISION OPERACION FINANCIERA</v>
          </cell>
          <cell r="M233" t="str">
            <v>C</v>
          </cell>
          <cell r="O233" t="str">
            <v>BACHILLER</v>
          </cell>
          <cell r="P233">
            <v>764298</v>
          </cell>
          <cell r="Q233">
            <v>0</v>
          </cell>
          <cell r="R233" t="str">
            <v>2</v>
          </cell>
          <cell r="S233">
            <v>20269</v>
          </cell>
          <cell r="T233">
            <v>29891</v>
          </cell>
          <cell r="U233">
            <v>48.18333333333333</v>
          </cell>
          <cell r="V233">
            <v>0</v>
          </cell>
          <cell r="W233">
            <v>21.844444444444445</v>
          </cell>
          <cell r="X233" t="str">
            <v>6Asistencial</v>
          </cell>
          <cell r="Y233">
            <v>29315394.526791666</v>
          </cell>
          <cell r="AA233" t="str">
            <v>Mant</v>
          </cell>
          <cell r="AB233" t="str">
            <v>5040-20</v>
          </cell>
          <cell r="AC233">
            <v>41672390</v>
          </cell>
        </row>
        <row r="234">
          <cell r="C234" t="str">
            <v>MARTINEZ CUERVO ALICIA</v>
          </cell>
          <cell r="D234" t="str">
            <v>4065-11</v>
          </cell>
          <cell r="E234">
            <v>16080398.177083332</v>
          </cell>
          <cell r="F234" t="str">
            <v>Técnico Administrativo</v>
          </cell>
          <cell r="G234" t="str">
            <v>20SEG</v>
          </cell>
          <cell r="H234" t="str">
            <v>GRUPO ALMACEN Y SUMINISTROS</v>
          </cell>
          <cell r="M234" t="str">
            <v>C</v>
          </cell>
          <cell r="O234" t="str">
            <v>UN</v>
          </cell>
          <cell r="P234">
            <v>761453</v>
          </cell>
          <cell r="Q234">
            <v>0</v>
          </cell>
          <cell r="R234" t="str">
            <v>2</v>
          </cell>
          <cell r="S234">
            <v>19765</v>
          </cell>
          <cell r="T234">
            <v>31811</v>
          </cell>
          <cell r="U234">
            <v>49.569444444444443</v>
          </cell>
          <cell r="V234">
            <v>0</v>
          </cell>
          <cell r="W234">
            <v>16.588888888888889</v>
          </cell>
          <cell r="X234" t="str">
            <v>5Tecnico</v>
          </cell>
          <cell r="Y234">
            <v>22397424.732047454</v>
          </cell>
          <cell r="AA234" t="str">
            <v>Mant</v>
          </cell>
          <cell r="AB234" t="str">
            <v>4065-11</v>
          </cell>
          <cell r="AC234">
            <v>41624610</v>
          </cell>
        </row>
        <row r="235">
          <cell r="C235" t="str">
            <v>MARTINEZ GONZALEZ ALVARO</v>
          </cell>
          <cell r="D235" t="str">
            <v>2035-18</v>
          </cell>
          <cell r="E235">
            <v>38152175.625416674</v>
          </cell>
          <cell r="F235" t="str">
            <v>Director o Gerente Regional</v>
          </cell>
          <cell r="G235" t="str">
            <v>24ORIENTE</v>
          </cell>
          <cell r="H235" t="str">
            <v>DIRECCION REGIONAL SANTANDER</v>
          </cell>
          <cell r="K235" t="str">
            <v>x</v>
          </cell>
          <cell r="M235" t="str">
            <v>LNR</v>
          </cell>
          <cell r="O235" t="str">
            <v>UN</v>
          </cell>
          <cell r="P235">
            <v>1879165</v>
          </cell>
          <cell r="Q235">
            <v>0</v>
          </cell>
          <cell r="R235" t="str">
            <v>1</v>
          </cell>
          <cell r="S235">
            <v>20465</v>
          </cell>
          <cell r="T235">
            <v>36301</v>
          </cell>
          <cell r="U235">
            <v>47.65</v>
          </cell>
          <cell r="V235">
            <v>5.333333333333333</v>
          </cell>
          <cell r="W235">
            <v>4.2888888888888888</v>
          </cell>
          <cell r="X235" t="str">
            <v>3Ejecutivo</v>
          </cell>
          <cell r="Y235">
            <v>13146638.34</v>
          </cell>
          <cell r="Z235" t="str">
            <v>ORIENTE</v>
          </cell>
          <cell r="AA235" t="str">
            <v>SUP</v>
          </cell>
          <cell r="AB235" t="str">
            <v>sale</v>
          </cell>
          <cell r="AC235">
            <v>91203932</v>
          </cell>
        </row>
        <row r="236">
          <cell r="C236" t="str">
            <v>MARTINEZ PEÑARANDA SARA INES</v>
          </cell>
          <cell r="D236" t="str">
            <v>4065-09</v>
          </cell>
          <cell r="E236">
            <v>14586952.714583334</v>
          </cell>
          <cell r="F236" t="str">
            <v>Técnico Administrativo</v>
          </cell>
          <cell r="G236" t="str">
            <v>24ORIENTE</v>
          </cell>
          <cell r="H236" t="str">
            <v>GRUPO OPERATIVO</v>
          </cell>
          <cell r="K236" t="str">
            <v>X</v>
          </cell>
          <cell r="M236" t="str">
            <v>C</v>
          </cell>
          <cell r="O236" t="str">
            <v>UN</v>
          </cell>
          <cell r="P236">
            <v>688731</v>
          </cell>
          <cell r="Q236">
            <v>0</v>
          </cell>
          <cell r="R236" t="str">
            <v>2</v>
          </cell>
          <cell r="S236">
            <v>20937</v>
          </cell>
          <cell r="T236">
            <v>29646</v>
          </cell>
          <cell r="U236">
            <v>46.355555555555554</v>
          </cell>
          <cell r="V236">
            <v>0</v>
          </cell>
          <cell r="W236">
            <v>22.511111111111113</v>
          </cell>
          <cell r="X236" t="str">
            <v>5Tecnico</v>
          </cell>
          <cell r="Y236">
            <v>27328391.779596064</v>
          </cell>
          <cell r="Z236" t="str">
            <v>ORIENTE</v>
          </cell>
          <cell r="AA236" t="str">
            <v>SUP</v>
          </cell>
          <cell r="AB236" t="str">
            <v>sale</v>
          </cell>
          <cell r="AC236">
            <v>42494268</v>
          </cell>
        </row>
        <row r="237">
          <cell r="C237" t="str">
            <v>MARTINEZ RODRIGUEZ CARLOS HELI</v>
          </cell>
          <cell r="D237" t="str">
            <v>5120-09</v>
          </cell>
          <cell r="E237">
            <v>10643889.421249999</v>
          </cell>
          <cell r="F237" t="str">
            <v>Auxiliar Administrativo</v>
          </cell>
          <cell r="G237" t="str">
            <v>20SEG</v>
          </cell>
          <cell r="H237" t="str">
            <v>GRUPO ARCHIVO, PUBLICACIONES Y MICROFILMACION</v>
          </cell>
          <cell r="M237" t="str">
            <v>C</v>
          </cell>
          <cell r="O237" t="str">
            <v>BACHILLER</v>
          </cell>
          <cell r="P237">
            <v>468655</v>
          </cell>
          <cell r="Q237">
            <v>0</v>
          </cell>
          <cell r="R237" t="str">
            <v>1</v>
          </cell>
          <cell r="S237">
            <v>21490</v>
          </cell>
          <cell r="T237">
            <v>35552</v>
          </cell>
          <cell r="U237">
            <v>44.844444444444441</v>
          </cell>
          <cell r="V237">
            <v>12.5</v>
          </cell>
          <cell r="W237">
            <v>6.3416666666666668</v>
          </cell>
          <cell r="X237" t="str">
            <v>6Asistencial</v>
          </cell>
          <cell r="Y237">
            <v>3529382.0411215276</v>
          </cell>
          <cell r="AA237" t="str">
            <v>Mant</v>
          </cell>
          <cell r="AB237" t="str">
            <v>5120-09</v>
          </cell>
          <cell r="AC237">
            <v>11376749</v>
          </cell>
        </row>
        <row r="238">
          <cell r="C238" t="str">
            <v>MARTINEZ ROMERO EUGENIO-DE JESUS</v>
          </cell>
          <cell r="D238" t="str">
            <v>2095-07</v>
          </cell>
          <cell r="E238">
            <v>24838316.680416666</v>
          </cell>
          <cell r="F238" t="str">
            <v>Director o Gerente Seccional</v>
          </cell>
          <cell r="G238" t="str">
            <v>23NORTE</v>
          </cell>
          <cell r="H238" t="str">
            <v>DIRECCION SECCIONAL SUCRE</v>
          </cell>
          <cell r="K238" t="str">
            <v>x</v>
          </cell>
          <cell r="M238" t="str">
            <v>LNR</v>
          </cell>
          <cell r="O238" t="str">
            <v>ES</v>
          </cell>
          <cell r="P238">
            <v>1223398</v>
          </cell>
          <cell r="Q238">
            <v>0</v>
          </cell>
          <cell r="R238" t="str">
            <v>1</v>
          </cell>
          <cell r="S238">
            <v>21338</v>
          </cell>
          <cell r="T238">
            <v>37161</v>
          </cell>
          <cell r="U238">
            <v>45.258333333333333</v>
          </cell>
          <cell r="V238">
            <v>9.25</v>
          </cell>
          <cell r="W238">
            <v>1.9388888888888889</v>
          </cell>
          <cell r="X238" t="str">
            <v>3Ejecutivo</v>
          </cell>
          <cell r="Y238">
            <v>11671216.92</v>
          </cell>
          <cell r="Z238" t="str">
            <v>NORTE</v>
          </cell>
          <cell r="AA238" t="str">
            <v>SUP</v>
          </cell>
          <cell r="AB238" t="str">
            <v>sale</v>
          </cell>
          <cell r="AC238">
            <v>6820246</v>
          </cell>
        </row>
        <row r="239">
          <cell r="C239" t="str">
            <v>MARTINEZ SOLORZANO VICTOR MANUEL</v>
          </cell>
          <cell r="D239" t="str">
            <v>3010-17</v>
          </cell>
          <cell r="E239">
            <v>37806035.422499999</v>
          </cell>
          <cell r="F239" t="str">
            <v>Profesional Especializado</v>
          </cell>
          <cell r="G239" t="str">
            <v>15OSI</v>
          </cell>
          <cell r="H239" t="str">
            <v>GRUPO DESARROLLO PROGRAMAS</v>
          </cell>
          <cell r="L239">
            <v>2004</v>
          </cell>
          <cell r="M239" t="str">
            <v>C</v>
          </cell>
          <cell r="O239" t="str">
            <v>UN</v>
          </cell>
          <cell r="P239">
            <v>1665264</v>
          </cell>
          <cell r="Q239">
            <v>0</v>
          </cell>
          <cell r="R239" t="str">
            <v>1</v>
          </cell>
          <cell r="S239">
            <v>17933</v>
          </cell>
          <cell r="T239">
            <v>31812</v>
          </cell>
          <cell r="U239">
            <v>54.586111111111109</v>
          </cell>
          <cell r="V239">
            <v>11</v>
          </cell>
          <cell r="W239">
            <v>16.586111111111112</v>
          </cell>
          <cell r="X239" t="str">
            <v>4Profesional</v>
          </cell>
          <cell r="Y239">
            <v>46805831.905395836</v>
          </cell>
          <cell r="AA239" t="str">
            <v>Mant</v>
          </cell>
          <cell r="AB239" t="str">
            <v>3010-17</v>
          </cell>
          <cell r="AC239">
            <v>19065759</v>
          </cell>
        </row>
        <row r="240">
          <cell r="C240" t="str">
            <v>MARTINEZ TOVAR OSCAR</v>
          </cell>
          <cell r="D240" t="str">
            <v>4065-11</v>
          </cell>
          <cell r="E240">
            <v>16080398.177083332</v>
          </cell>
          <cell r="F240" t="str">
            <v>Técnico Administrativo</v>
          </cell>
          <cell r="G240" t="str">
            <v>11OCI</v>
          </cell>
          <cell r="H240" t="str">
            <v>OFICINA CONTROL INTERNO</v>
          </cell>
          <cell r="M240" t="str">
            <v>C</v>
          </cell>
          <cell r="O240" t="str">
            <v>UN</v>
          </cell>
          <cell r="P240">
            <v>761453</v>
          </cell>
          <cell r="Q240">
            <v>0</v>
          </cell>
          <cell r="R240" t="str">
            <v>1</v>
          </cell>
          <cell r="S240">
            <v>23650</v>
          </cell>
          <cell r="T240">
            <v>31807</v>
          </cell>
          <cell r="U240">
            <v>38.930555555555557</v>
          </cell>
          <cell r="V240">
            <v>0</v>
          </cell>
          <cell r="W240">
            <v>16.597222222222221</v>
          </cell>
          <cell r="X240" t="str">
            <v>5Tecnico</v>
          </cell>
          <cell r="Y240">
            <v>22397424.732047454</v>
          </cell>
          <cell r="AA240" t="str">
            <v>Mant</v>
          </cell>
          <cell r="AB240" t="str">
            <v>4065-11</v>
          </cell>
          <cell r="AC240">
            <v>79323042</v>
          </cell>
        </row>
        <row r="241">
          <cell r="C241" t="str">
            <v>MARULANDA  LUZ MARIA</v>
          </cell>
          <cell r="D241" t="str">
            <v>5120-12</v>
          </cell>
          <cell r="E241">
            <v>13279546.932500001</v>
          </cell>
          <cell r="F241" t="str">
            <v>Auxiliar Administrativo</v>
          </cell>
          <cell r="G241" t="str">
            <v>22NOROCCIDENTE</v>
          </cell>
          <cell r="H241" t="str">
            <v>GRUPO ADMINISTRATIVO Y FINANCIERO</v>
          </cell>
          <cell r="K241" t="str">
            <v>X</v>
          </cell>
          <cell r="M241" t="str">
            <v>C</v>
          </cell>
          <cell r="O241" t="str">
            <v>BACHILLER</v>
          </cell>
          <cell r="P241">
            <v>596996</v>
          </cell>
          <cell r="Q241">
            <v>0</v>
          </cell>
          <cell r="R241" t="str">
            <v>2</v>
          </cell>
          <cell r="S241">
            <v>19933</v>
          </cell>
          <cell r="T241">
            <v>34449</v>
          </cell>
          <cell r="U241">
            <v>49.102777777777774</v>
          </cell>
          <cell r="V241">
            <v>0</v>
          </cell>
          <cell r="W241">
            <v>9.3611111111111107</v>
          </cell>
          <cell r="X241" t="str">
            <v>6Asistencial</v>
          </cell>
          <cell r="Y241">
            <v>10890845.744062502</v>
          </cell>
          <cell r="Z241" t="str">
            <v>NOROCCIDENTE</v>
          </cell>
          <cell r="AA241" t="str">
            <v>SUP</v>
          </cell>
          <cell r="AB241" t="str">
            <v>sale</v>
          </cell>
          <cell r="AC241">
            <v>25095490</v>
          </cell>
        </row>
        <row r="242">
          <cell r="C242" t="str">
            <v>MEDINA GARCIA ROBERTO</v>
          </cell>
          <cell r="D242" t="str">
            <v>4065-12</v>
          </cell>
          <cell r="E242">
            <v>18355632.240000002</v>
          </cell>
          <cell r="F242" t="str">
            <v>Técnico Administrativo</v>
          </cell>
          <cell r="G242" t="str">
            <v>21CENTRO</v>
          </cell>
          <cell r="H242" t="str">
            <v>GRUPO CONTABILIDAD</v>
          </cell>
          <cell r="M242" t="str">
            <v>C</v>
          </cell>
          <cell r="O242" t="str">
            <v>UN</v>
          </cell>
          <cell r="P242">
            <v>808521</v>
          </cell>
          <cell r="Q242">
            <v>0</v>
          </cell>
          <cell r="R242" t="str">
            <v>1</v>
          </cell>
          <cell r="S242">
            <v>22146</v>
          </cell>
          <cell r="T242">
            <v>31807</v>
          </cell>
          <cell r="U242">
            <v>43.047222222222224</v>
          </cell>
          <cell r="V242">
            <v>0</v>
          </cell>
          <cell r="W242">
            <v>16.597222222222221</v>
          </cell>
          <cell r="X242" t="str">
            <v>5Tecnico</v>
          </cell>
          <cell r="Y242">
            <v>22725224.360444445</v>
          </cell>
          <cell r="Z242" t="str">
            <v>CENTRO</v>
          </cell>
          <cell r="AA242" t="str">
            <v>Mant</v>
          </cell>
          <cell r="AB242" t="str">
            <v>4065-12</v>
          </cell>
          <cell r="AC242">
            <v>19426177</v>
          </cell>
        </row>
        <row r="243">
          <cell r="C243" t="str">
            <v>MEJIA URIBE LUIS GUILLERMO</v>
          </cell>
          <cell r="D243" t="str">
            <v>5120-09</v>
          </cell>
          <cell r="E243">
            <v>10643889.421249999</v>
          </cell>
          <cell r="F243" t="str">
            <v>Auxiliar Administrativo</v>
          </cell>
          <cell r="G243" t="str">
            <v>22NOROCCIDENTE</v>
          </cell>
          <cell r="H243" t="str">
            <v>GRUPO SERVICIOS</v>
          </cell>
          <cell r="K243" t="str">
            <v>X</v>
          </cell>
          <cell r="M243" t="str">
            <v>C</v>
          </cell>
          <cell r="N243" t="str">
            <v>P</v>
          </cell>
          <cell r="O243" t="str">
            <v>BACHILLER</v>
          </cell>
          <cell r="P243">
            <v>468655</v>
          </cell>
          <cell r="Q243">
            <v>0</v>
          </cell>
          <cell r="R243" t="str">
            <v>1</v>
          </cell>
          <cell r="S243">
            <v>18822</v>
          </cell>
          <cell r="T243">
            <v>36486</v>
          </cell>
          <cell r="U243">
            <v>52.144444444444446</v>
          </cell>
          <cell r="V243">
            <v>0</v>
          </cell>
          <cell r="W243">
            <v>3.786111111111111</v>
          </cell>
          <cell r="X243" t="str">
            <v>6Asistencial</v>
          </cell>
          <cell r="Y243">
            <v>5663227.0200000005</v>
          </cell>
          <cell r="Z243" t="str">
            <v>NOROCCIDENTE</v>
          </cell>
          <cell r="AA243" t="str">
            <v>SUP</v>
          </cell>
          <cell r="AB243" t="str">
            <v>sale</v>
          </cell>
          <cell r="AC243">
            <v>15252221</v>
          </cell>
        </row>
        <row r="244">
          <cell r="C244" t="str">
            <v>MENDEZ BENAVIDES FLOR MARIA</v>
          </cell>
          <cell r="D244" t="str">
            <v>4065-12</v>
          </cell>
          <cell r="E244">
            <v>17519609.642500002</v>
          </cell>
          <cell r="F244" t="str">
            <v>Técnico Administrativo</v>
          </cell>
          <cell r="G244" t="str">
            <v>21CENTRO</v>
          </cell>
          <cell r="H244" t="str">
            <v>GRUPO TESORERIA</v>
          </cell>
          <cell r="L244">
            <v>2005</v>
          </cell>
          <cell r="M244" t="str">
            <v>C</v>
          </cell>
          <cell r="O244" t="str">
            <v>UN</v>
          </cell>
          <cell r="P244">
            <v>808521</v>
          </cell>
          <cell r="Q244">
            <v>54398</v>
          </cell>
          <cell r="R244" t="str">
            <v>2</v>
          </cell>
          <cell r="S244">
            <v>18482</v>
          </cell>
          <cell r="T244">
            <v>27225</v>
          </cell>
          <cell r="U244">
            <v>53.077777777777776</v>
          </cell>
          <cell r="V244">
            <v>1.8333333333333335</v>
          </cell>
          <cell r="W244">
            <v>29.138888888888889</v>
          </cell>
          <cell r="X244" t="str">
            <v>5Tecnico</v>
          </cell>
          <cell r="Y244">
            <v>41931575.012812495</v>
          </cell>
          <cell r="Z244" t="str">
            <v>CENTRO</v>
          </cell>
          <cell r="AA244" t="str">
            <v>Mant</v>
          </cell>
          <cell r="AB244" t="str">
            <v>4065-12</v>
          </cell>
          <cell r="AC244">
            <v>41491607</v>
          </cell>
        </row>
        <row r="245">
          <cell r="C245" t="str">
            <v>MENDEZ CAMACHO CARMEN ALICIA</v>
          </cell>
          <cell r="D245" t="str">
            <v>3010-17</v>
          </cell>
          <cell r="E245">
            <v>33809401.822500005</v>
          </cell>
          <cell r="F245" t="str">
            <v>Profesional Especializado</v>
          </cell>
          <cell r="G245" t="str">
            <v>21CENTRO</v>
          </cell>
          <cell r="H245" t="str">
            <v>GRUPO CARTERA</v>
          </cell>
          <cell r="L245">
            <v>2003</v>
          </cell>
          <cell r="M245" t="str">
            <v>C</v>
          </cell>
          <cell r="O245" t="str">
            <v>ES</v>
          </cell>
          <cell r="P245">
            <v>1665264</v>
          </cell>
          <cell r="Q245">
            <v>0</v>
          </cell>
          <cell r="R245" t="str">
            <v>2</v>
          </cell>
          <cell r="S245">
            <v>15832</v>
          </cell>
          <cell r="T245">
            <v>31700</v>
          </cell>
          <cell r="U245">
            <v>60.330555555555556</v>
          </cell>
          <cell r="V245">
            <v>18.583333333333336</v>
          </cell>
          <cell r="W245">
            <v>16.888888888888889</v>
          </cell>
          <cell r="X245" t="str">
            <v>4Profesional</v>
          </cell>
          <cell r="Y245">
            <v>47611671.192145832</v>
          </cell>
          <cell r="Z245" t="str">
            <v>CENTRO</v>
          </cell>
          <cell r="AA245" t="str">
            <v>Mant</v>
          </cell>
          <cell r="AB245" t="str">
            <v>3010-17</v>
          </cell>
          <cell r="AC245">
            <v>28292777</v>
          </cell>
        </row>
        <row r="246">
          <cell r="C246" t="str">
            <v>MENDEZ DE MORALES GLORIA ESPERANZA</v>
          </cell>
          <cell r="D246" t="str">
            <v>4065-09</v>
          </cell>
          <cell r="E246">
            <v>14586952.714583334</v>
          </cell>
          <cell r="F246" t="str">
            <v>Técnico Administrativo</v>
          </cell>
          <cell r="G246" t="str">
            <v>24ORIENTE</v>
          </cell>
          <cell r="H246" t="str">
            <v>DIVISION PROGRAMAS EN ADMINISTRACION</v>
          </cell>
          <cell r="K246" t="str">
            <v>X</v>
          </cell>
          <cell r="M246" t="str">
            <v>C</v>
          </cell>
          <cell r="O246" t="str">
            <v>BACHILLER</v>
          </cell>
          <cell r="P246">
            <v>688731</v>
          </cell>
          <cell r="Q246">
            <v>0</v>
          </cell>
          <cell r="R246" t="str">
            <v>2</v>
          </cell>
          <cell r="S246">
            <v>20963</v>
          </cell>
          <cell r="T246">
            <v>33758</v>
          </cell>
          <cell r="U246">
            <v>46.283333333333331</v>
          </cell>
          <cell r="V246">
            <v>1</v>
          </cell>
          <cell r="W246">
            <v>11.255555555555556</v>
          </cell>
          <cell r="X246" t="str">
            <v>5Tecnico</v>
          </cell>
          <cell r="Y246">
            <v>14028768.88579051</v>
          </cell>
          <cell r="Z246" t="str">
            <v>ORIENTE</v>
          </cell>
          <cell r="AA246" t="str">
            <v>SUP</v>
          </cell>
          <cell r="AB246" t="str">
            <v>sale</v>
          </cell>
          <cell r="AC246">
            <v>63270954</v>
          </cell>
        </row>
        <row r="247">
          <cell r="C247" t="str">
            <v>MENDEZ IBAÑEZ GLORIA NANCY</v>
          </cell>
          <cell r="D247" t="str">
            <v>3010-17</v>
          </cell>
          <cell r="E247">
            <v>33809401.822500005</v>
          </cell>
          <cell r="F247" t="str">
            <v>Profesional Especializado</v>
          </cell>
          <cell r="G247" t="str">
            <v>12OPL</v>
          </cell>
          <cell r="H247" t="str">
            <v>OFICINA PLANEACION</v>
          </cell>
          <cell r="M247" t="str">
            <v>C</v>
          </cell>
          <cell r="O247" t="str">
            <v>ES</v>
          </cell>
          <cell r="P247">
            <v>1665264</v>
          </cell>
          <cell r="Q247">
            <v>0</v>
          </cell>
          <cell r="R247" t="str">
            <v>2</v>
          </cell>
          <cell r="S247">
            <v>23162</v>
          </cell>
          <cell r="T247">
            <v>29703</v>
          </cell>
          <cell r="U247">
            <v>40.263888888888886</v>
          </cell>
          <cell r="V247">
            <v>0</v>
          </cell>
          <cell r="W247">
            <v>22.355555555555554</v>
          </cell>
          <cell r="X247" t="str">
            <v>4Profesional</v>
          </cell>
          <cell r="Y247">
            <v>62385391.449229158</v>
          </cell>
          <cell r="AA247" t="str">
            <v>Mant</v>
          </cell>
          <cell r="AB247" t="str">
            <v>3010-17</v>
          </cell>
          <cell r="AC247">
            <v>51692522</v>
          </cell>
        </row>
        <row r="248">
          <cell r="C248" t="str">
            <v>MENDEZ JIMENEZ MARICELA</v>
          </cell>
          <cell r="D248" t="str">
            <v>4065-07</v>
          </cell>
          <cell r="E248">
            <v>13362965.654583329</v>
          </cell>
          <cell r="F248" t="str">
            <v>Técnico Administrativo</v>
          </cell>
          <cell r="G248" t="str">
            <v>25SUROCCIDENTE</v>
          </cell>
          <cell r="H248" t="str">
            <v>GRUPO ADMINISTRATIVO</v>
          </cell>
          <cell r="K248" t="str">
            <v>X</v>
          </cell>
          <cell r="M248" t="str">
            <v>C</v>
          </cell>
          <cell r="O248" t="str">
            <v>BACHILLER</v>
          </cell>
          <cell r="P248">
            <v>601058</v>
          </cell>
          <cell r="Q248">
            <v>0</v>
          </cell>
          <cell r="R248" t="str">
            <v>2</v>
          </cell>
          <cell r="S248">
            <v>21065</v>
          </cell>
          <cell r="T248">
            <v>31488</v>
          </cell>
          <cell r="U248">
            <v>46.008333333333333</v>
          </cell>
          <cell r="V248">
            <v>0</v>
          </cell>
          <cell r="W248">
            <v>17.466666666666665</v>
          </cell>
          <cell r="X248" t="str">
            <v>5Tecnico</v>
          </cell>
          <cell r="Y248">
            <v>19832612.765471067</v>
          </cell>
          <cell r="Z248" t="str">
            <v>SUROCCIDENTE</v>
          </cell>
          <cell r="AA248" t="str">
            <v>SUP</v>
          </cell>
          <cell r="AB248" t="str">
            <v>sale</v>
          </cell>
          <cell r="AC248">
            <v>29771651</v>
          </cell>
        </row>
        <row r="249">
          <cell r="C249" t="str">
            <v>MENDEZ MUNAR MARIA EUGENIA</v>
          </cell>
          <cell r="D249" t="str">
            <v>0037-14</v>
          </cell>
          <cell r="E249">
            <v>69247481.006250009</v>
          </cell>
          <cell r="F249" t="str">
            <v>Secretario General de Unidad Administrativa Especial, o de Superintendencia o de Entidad Descentralizada</v>
          </cell>
          <cell r="G249" t="str">
            <v>20SEG</v>
          </cell>
          <cell r="H249" t="str">
            <v>SECRETARIA GENERAL</v>
          </cell>
          <cell r="M249" t="str">
            <v>LNR</v>
          </cell>
          <cell r="O249" t="str">
            <v>ES</v>
          </cell>
          <cell r="P249">
            <v>2632711</v>
          </cell>
          <cell r="Q249">
            <v>0</v>
          </cell>
          <cell r="R249" t="str">
            <v>2</v>
          </cell>
          <cell r="S249">
            <v>19424</v>
          </cell>
          <cell r="T249">
            <v>37536</v>
          </cell>
          <cell r="U249">
            <v>50.49722222222222</v>
          </cell>
          <cell r="V249">
            <v>16.916666666666668</v>
          </cell>
          <cell r="W249">
            <v>0.91111111111111109</v>
          </cell>
          <cell r="X249" t="str">
            <v>1Directivo</v>
          </cell>
          <cell r="Y249">
            <v>18418446.155999999</v>
          </cell>
          <cell r="AA249" t="str">
            <v>crear</v>
          </cell>
          <cell r="AB249" t="str">
            <v>0037-21</v>
          </cell>
          <cell r="AC249">
            <v>35332630</v>
          </cell>
        </row>
        <row r="250">
          <cell r="C250" t="str">
            <v>MENDEZ RODRIGUEZ CLAUDIA LUCIA</v>
          </cell>
          <cell r="D250" t="str">
            <v>3020-08</v>
          </cell>
          <cell r="E250">
            <v>21196717.882083338</v>
          </cell>
          <cell r="F250" t="str">
            <v>Profesional Universitario</v>
          </cell>
          <cell r="G250" t="str">
            <v>21CENTRO</v>
          </cell>
          <cell r="H250" t="str">
            <v>GRUPO ADMINISTRATIVO</v>
          </cell>
          <cell r="K250" t="str">
            <v>X</v>
          </cell>
          <cell r="M250" t="str">
            <v>C</v>
          </cell>
          <cell r="O250" t="str">
            <v>UN</v>
          </cell>
          <cell r="P250">
            <v>1044033</v>
          </cell>
          <cell r="Q250">
            <v>0</v>
          </cell>
          <cell r="R250" t="str">
            <v>2</v>
          </cell>
          <cell r="S250">
            <v>20380</v>
          </cell>
          <cell r="T250">
            <v>35384</v>
          </cell>
          <cell r="U250">
            <v>47.880555555555553</v>
          </cell>
          <cell r="V250">
            <v>0</v>
          </cell>
          <cell r="W250">
            <v>6.8055555555555554</v>
          </cell>
          <cell r="X250" t="str">
            <v>4Profesional</v>
          </cell>
          <cell r="Y250">
            <v>7283572.1444178233</v>
          </cell>
          <cell r="Z250" t="str">
            <v>CENTRO</v>
          </cell>
          <cell r="AA250" t="str">
            <v>SUP</v>
          </cell>
          <cell r="AB250" t="str">
            <v>sale</v>
          </cell>
          <cell r="AC250">
            <v>35462929</v>
          </cell>
        </row>
        <row r="251">
          <cell r="C251" t="str">
            <v>MENDIVELSO RODRIGUEZ FRANCY ORLANDO</v>
          </cell>
          <cell r="D251" t="str">
            <v>4065-11</v>
          </cell>
          <cell r="E251">
            <v>16080398.177083332</v>
          </cell>
          <cell r="F251" t="str">
            <v>Técnico Administrativo</v>
          </cell>
          <cell r="G251" t="str">
            <v>24ORIENTE</v>
          </cell>
          <cell r="H251" t="str">
            <v>GRUPO ADMINISTRATIVO Y FINANCIERO</v>
          </cell>
          <cell r="K251" t="str">
            <v>X</v>
          </cell>
          <cell r="M251" t="str">
            <v>C</v>
          </cell>
          <cell r="O251" t="str">
            <v>ES</v>
          </cell>
          <cell r="P251">
            <v>761453</v>
          </cell>
          <cell r="Q251">
            <v>0</v>
          </cell>
          <cell r="R251" t="str">
            <v>1</v>
          </cell>
          <cell r="S251">
            <v>22862</v>
          </cell>
          <cell r="T251">
            <v>31807</v>
          </cell>
          <cell r="U251">
            <v>41.086111111111109</v>
          </cell>
          <cell r="V251">
            <v>0</v>
          </cell>
          <cell r="W251">
            <v>16.597222222222221</v>
          </cell>
          <cell r="X251" t="str">
            <v>5Tecnico</v>
          </cell>
          <cell r="Y251">
            <v>22397424.732047454</v>
          </cell>
          <cell r="Z251" t="str">
            <v>ORIENTE</v>
          </cell>
          <cell r="AA251" t="str">
            <v>SUP</v>
          </cell>
          <cell r="AB251" t="str">
            <v>sale</v>
          </cell>
          <cell r="AC251">
            <v>6768131</v>
          </cell>
        </row>
        <row r="252">
          <cell r="C252" t="str">
            <v>MENESES  ARGEMIRO</v>
          </cell>
          <cell r="D252" t="str">
            <v>3020-08</v>
          </cell>
          <cell r="E252">
            <v>21196717.882083338</v>
          </cell>
          <cell r="F252" t="str">
            <v>Profesional Universitario</v>
          </cell>
          <cell r="G252" t="str">
            <v>21CENTRO</v>
          </cell>
          <cell r="H252" t="str">
            <v>GRUPO INFORMACION COMERCIAL</v>
          </cell>
          <cell r="K252" t="str">
            <v>X</v>
          </cell>
          <cell r="M252" t="str">
            <v>C</v>
          </cell>
          <cell r="O252" t="str">
            <v>UN</v>
          </cell>
          <cell r="P252">
            <v>1044033</v>
          </cell>
          <cell r="Q252">
            <v>0</v>
          </cell>
          <cell r="R252" t="str">
            <v>1</v>
          </cell>
          <cell r="S252">
            <v>18994</v>
          </cell>
          <cell r="T252">
            <v>34191</v>
          </cell>
          <cell r="U252">
            <v>51.677777777777777</v>
          </cell>
          <cell r="V252">
            <v>5.916666666666667</v>
          </cell>
          <cell r="W252">
            <v>10.069444444444445</v>
          </cell>
          <cell r="X252" t="str">
            <v>4Profesional</v>
          </cell>
          <cell r="Y252">
            <v>18229981.147589117</v>
          </cell>
          <cell r="Z252" t="str">
            <v>CENTRO</v>
          </cell>
          <cell r="AA252" t="str">
            <v>SUP</v>
          </cell>
          <cell r="AB252" t="str">
            <v>sale</v>
          </cell>
          <cell r="AC252">
            <v>19156311</v>
          </cell>
        </row>
        <row r="253">
          <cell r="C253" t="str">
            <v>MERA VALENCIA JORGE ENRIQUE</v>
          </cell>
          <cell r="D253" t="str">
            <v>4065-09</v>
          </cell>
          <cell r="E253">
            <v>14586952.714583334</v>
          </cell>
          <cell r="F253" t="str">
            <v>Técnico Administrativo</v>
          </cell>
          <cell r="G253" t="str">
            <v>25SUROCCIDENTE</v>
          </cell>
          <cell r="H253" t="str">
            <v>GRUPO ADMINISTRATIVO Y FINANCIERO</v>
          </cell>
          <cell r="K253" t="str">
            <v>X</v>
          </cell>
          <cell r="M253" t="str">
            <v>C</v>
          </cell>
          <cell r="O253" t="str">
            <v>TC</v>
          </cell>
          <cell r="P253">
            <v>688731</v>
          </cell>
          <cell r="Q253">
            <v>0</v>
          </cell>
          <cell r="R253" t="str">
            <v>1</v>
          </cell>
          <cell r="S253">
            <v>19472</v>
          </cell>
          <cell r="T253">
            <v>30391</v>
          </cell>
          <cell r="U253">
            <v>50.366666666666667</v>
          </cell>
          <cell r="V253">
            <v>0</v>
          </cell>
          <cell r="W253">
            <v>20.469444444444445</v>
          </cell>
          <cell r="X253" t="str">
            <v>5Tecnico</v>
          </cell>
          <cell r="Y253">
            <v>24878461.246526621</v>
          </cell>
          <cell r="Z253" t="str">
            <v>SUROCCIDENTE</v>
          </cell>
          <cell r="AA253" t="str">
            <v>SUP</v>
          </cell>
          <cell r="AB253" t="str">
            <v>sale</v>
          </cell>
          <cell r="AC253">
            <v>10526813</v>
          </cell>
        </row>
        <row r="254">
          <cell r="C254" t="str">
            <v>MERCADO ACUÑA LUZ MARINA</v>
          </cell>
          <cell r="D254" t="str">
            <v>4065-09</v>
          </cell>
          <cell r="E254">
            <v>14586952.714583334</v>
          </cell>
          <cell r="F254" t="str">
            <v>Técnico Administrativo</v>
          </cell>
          <cell r="G254" t="str">
            <v>23NORTE</v>
          </cell>
          <cell r="H254" t="str">
            <v>DIVISION ADMINISTRATIVA Y FINANCIERA</v>
          </cell>
          <cell r="K254" t="str">
            <v>X</v>
          </cell>
          <cell r="M254" t="str">
            <v>C</v>
          </cell>
          <cell r="O254" t="str">
            <v>BACHILLER</v>
          </cell>
          <cell r="P254">
            <v>688731</v>
          </cell>
          <cell r="Q254">
            <v>0</v>
          </cell>
          <cell r="R254" t="str">
            <v>2</v>
          </cell>
          <cell r="S254">
            <v>22299</v>
          </cell>
          <cell r="T254">
            <v>34722</v>
          </cell>
          <cell r="U254">
            <v>42.630555555555553</v>
          </cell>
          <cell r="V254">
            <v>6.416666666666667</v>
          </cell>
          <cell r="W254">
            <v>8.6166666666666671</v>
          </cell>
          <cell r="X254" t="str">
            <v>5Tecnico</v>
          </cell>
          <cell r="Y254">
            <v>6095660.4929942125</v>
          </cell>
          <cell r="Z254" t="str">
            <v>NORTE</v>
          </cell>
          <cell r="AA254" t="str">
            <v>SUP</v>
          </cell>
          <cell r="AB254" t="str">
            <v>sale</v>
          </cell>
          <cell r="AC254">
            <v>22634835</v>
          </cell>
        </row>
        <row r="255">
          <cell r="C255" t="str">
            <v>MESA TORO MARIA PIEDAD</v>
          </cell>
          <cell r="D255" t="str">
            <v>0040-14</v>
          </cell>
          <cell r="E255">
            <v>69247481.006250009</v>
          </cell>
          <cell r="F255" t="str">
            <v>Subgerente, Vicepresidente o Subdirector General o Nacional de Entidad Descentralizada o de Unidad Administrativa Especial</v>
          </cell>
          <cell r="G255" t="str">
            <v>16SDT</v>
          </cell>
          <cell r="H255" t="str">
            <v>SUBDIRECCION TECNICA</v>
          </cell>
          <cell r="M255" t="str">
            <v>LNR</v>
          </cell>
          <cell r="O255" t="str">
            <v>ES</v>
          </cell>
          <cell r="P255">
            <v>2632711</v>
          </cell>
          <cell r="Q255">
            <v>0</v>
          </cell>
          <cell r="R255" t="str">
            <v>1</v>
          </cell>
          <cell r="S255">
            <v>18740</v>
          </cell>
          <cell r="T255">
            <v>37550</v>
          </cell>
          <cell r="U255">
            <v>52.369444444444447</v>
          </cell>
          <cell r="V255">
            <v>0</v>
          </cell>
          <cell r="W255">
            <v>0.87222222222222223</v>
          </cell>
          <cell r="X255" t="str">
            <v>1Directivo</v>
          </cell>
          <cell r="Y255">
            <v>18418446.155999999</v>
          </cell>
          <cell r="AA255" t="str">
            <v>crear</v>
          </cell>
          <cell r="AB255" t="str">
            <v>0040-21</v>
          </cell>
          <cell r="AC255">
            <v>32494288</v>
          </cell>
        </row>
        <row r="256">
          <cell r="C256" t="str">
            <v>MOLINA RIOS LUZ MARINA</v>
          </cell>
          <cell r="D256" t="str">
            <v>5120-09</v>
          </cell>
          <cell r="E256">
            <v>10643889.421249999</v>
          </cell>
          <cell r="F256" t="str">
            <v>Auxiliar Administrativo</v>
          </cell>
          <cell r="G256" t="str">
            <v>24ORIENTE</v>
          </cell>
          <cell r="H256" t="str">
            <v>GRUPO ADMINISTRATIVO Y FINANCIERO</v>
          </cell>
          <cell r="K256" t="str">
            <v>X</v>
          </cell>
          <cell r="M256" t="str">
            <v>C</v>
          </cell>
          <cell r="N256" t="str">
            <v>P</v>
          </cell>
          <cell r="O256" t="str">
            <v>TL</v>
          </cell>
          <cell r="P256">
            <v>468655</v>
          </cell>
          <cell r="Q256">
            <v>0</v>
          </cell>
          <cell r="R256" t="str">
            <v>2</v>
          </cell>
          <cell r="S256">
            <v>23082</v>
          </cell>
          <cell r="T256">
            <v>36966</v>
          </cell>
          <cell r="U256">
            <v>40.480555555555554</v>
          </cell>
          <cell r="V256">
            <v>0</v>
          </cell>
          <cell r="W256">
            <v>2.4694444444444446</v>
          </cell>
          <cell r="X256" t="str">
            <v>6Asistencial</v>
          </cell>
          <cell r="Y256">
            <v>5663227.0200000005</v>
          </cell>
          <cell r="Z256" t="str">
            <v>ORIENTE</v>
          </cell>
          <cell r="AA256" t="str">
            <v>SUP</v>
          </cell>
          <cell r="AB256" t="str">
            <v>sale</v>
          </cell>
          <cell r="AC256">
            <v>60310817</v>
          </cell>
        </row>
        <row r="257">
          <cell r="C257" t="str">
            <v>MONTAÑA MORALES BLANCA DORIS</v>
          </cell>
          <cell r="D257" t="str">
            <v>5120-10</v>
          </cell>
          <cell r="E257">
            <v>11597824.078333335</v>
          </cell>
          <cell r="F257" t="str">
            <v>Auxiliar Administrativo</v>
          </cell>
          <cell r="G257" t="str">
            <v>25SUROCCIDENTE</v>
          </cell>
          <cell r="H257" t="str">
            <v>GRUPO FINANCIERO</v>
          </cell>
          <cell r="K257" t="str">
            <v>X</v>
          </cell>
          <cell r="M257" t="str">
            <v>C</v>
          </cell>
          <cell r="O257" t="str">
            <v>TC</v>
          </cell>
          <cell r="P257">
            <v>515106</v>
          </cell>
          <cell r="Q257">
            <v>0</v>
          </cell>
          <cell r="R257" t="str">
            <v>2</v>
          </cell>
          <cell r="S257">
            <v>19013</v>
          </cell>
          <cell r="T257">
            <v>31936</v>
          </cell>
          <cell r="U257">
            <v>51.625</v>
          </cell>
          <cell r="V257">
            <v>5.583333333333333</v>
          </cell>
          <cell r="W257">
            <v>16.241666666666667</v>
          </cell>
          <cell r="X257" t="str">
            <v>6Asistencial</v>
          </cell>
          <cell r="Y257">
            <v>16036583.128180558</v>
          </cell>
          <cell r="Z257" t="str">
            <v>SUROCCIDENTE</v>
          </cell>
          <cell r="AA257" t="str">
            <v>SUP</v>
          </cell>
          <cell r="AB257" t="str">
            <v>sale</v>
          </cell>
          <cell r="AC257">
            <v>31844415</v>
          </cell>
        </row>
        <row r="258">
          <cell r="C258" t="str">
            <v>MONTAÑO CARDENAS MONICA ALEXANDRA</v>
          </cell>
          <cell r="D258" t="str">
            <v>4065-09</v>
          </cell>
          <cell r="E258">
            <v>14586952.714583334</v>
          </cell>
          <cell r="F258" t="str">
            <v>Técnico Administrativo</v>
          </cell>
          <cell r="G258" t="str">
            <v>23NORTE</v>
          </cell>
          <cell r="H258" t="str">
            <v>DIVISION ADMINISTRATIVA Y FINANCIERA</v>
          </cell>
          <cell r="L258" t="str">
            <v>MCF</v>
          </cell>
          <cell r="M258" t="str">
            <v>C</v>
          </cell>
          <cell r="O258" t="str">
            <v>TL</v>
          </cell>
          <cell r="P258">
            <v>688731</v>
          </cell>
          <cell r="Q258">
            <v>0</v>
          </cell>
          <cell r="R258" t="str">
            <v>2</v>
          </cell>
          <cell r="S258">
            <v>20194</v>
          </cell>
          <cell r="T258">
            <v>31807</v>
          </cell>
          <cell r="U258">
            <v>48.388888888888886</v>
          </cell>
          <cell r="V258">
            <v>0</v>
          </cell>
          <cell r="W258">
            <v>16.597222222222221</v>
          </cell>
          <cell r="X258" t="str">
            <v>5Tecnico</v>
          </cell>
          <cell r="Y258">
            <v>20328590.256540511</v>
          </cell>
          <cell r="Z258" t="str">
            <v>NORTE</v>
          </cell>
          <cell r="AA258" t="str">
            <v>Mant</v>
          </cell>
          <cell r="AB258" t="str">
            <v>4065-09</v>
          </cell>
          <cell r="AC258">
            <v>32652130</v>
          </cell>
        </row>
        <row r="259">
          <cell r="C259" t="str">
            <v>MONTENEGRO UBATE BENJAMIN</v>
          </cell>
          <cell r="D259" t="str">
            <v>3020-07</v>
          </cell>
          <cell r="E259">
            <v>21114166.998749997</v>
          </cell>
          <cell r="F259" t="str">
            <v>Profesional Universitario</v>
          </cell>
          <cell r="G259" t="str">
            <v>21CENTRO</v>
          </cell>
          <cell r="H259" t="str">
            <v>GRUPO INFORMACION COMERCIAL</v>
          </cell>
          <cell r="L259">
            <v>2003</v>
          </cell>
          <cell r="M259" t="str">
            <v>C</v>
          </cell>
          <cell r="O259" t="str">
            <v>UN</v>
          </cell>
          <cell r="P259">
            <v>985672</v>
          </cell>
          <cell r="Q259">
            <v>54295</v>
          </cell>
          <cell r="R259" t="str">
            <v>1</v>
          </cell>
          <cell r="S259">
            <v>14892</v>
          </cell>
          <cell r="T259">
            <v>24922</v>
          </cell>
          <cell r="U259">
            <v>62.908333333333331</v>
          </cell>
          <cell r="V259">
            <v>0</v>
          </cell>
          <cell r="W259">
            <v>35.444444444444443</v>
          </cell>
          <cell r="X259" t="str">
            <v>4Profesional</v>
          </cell>
          <cell r="Y259">
            <v>61270845.242343754</v>
          </cell>
          <cell r="Z259" t="str">
            <v>CENTRO</v>
          </cell>
          <cell r="AA259" t="str">
            <v>Mant</v>
          </cell>
          <cell r="AB259" t="str">
            <v>3020-07</v>
          </cell>
          <cell r="AC259">
            <v>6205943</v>
          </cell>
        </row>
        <row r="260">
          <cell r="C260" t="str">
            <v>MONTERROZA LOPEZ VILMA ROSA</v>
          </cell>
          <cell r="D260" t="str">
            <v>5120-09</v>
          </cell>
          <cell r="E260">
            <v>10643889.421249999</v>
          </cell>
          <cell r="F260" t="str">
            <v>Auxiliar Administrativo</v>
          </cell>
          <cell r="G260" t="str">
            <v>23NORTE</v>
          </cell>
          <cell r="H260" t="str">
            <v>GRUPO SERVICIOS</v>
          </cell>
          <cell r="K260" t="str">
            <v>X</v>
          </cell>
          <cell r="M260" t="str">
            <v>C</v>
          </cell>
          <cell r="O260" t="str">
            <v>BACHILLER</v>
          </cell>
          <cell r="P260">
            <v>468655</v>
          </cell>
          <cell r="Q260">
            <v>0</v>
          </cell>
          <cell r="R260" t="str">
            <v>2</v>
          </cell>
          <cell r="S260">
            <v>22833</v>
          </cell>
          <cell r="T260">
            <v>33695</v>
          </cell>
          <cell r="U260">
            <v>41.163888888888891</v>
          </cell>
          <cell r="V260">
            <v>0</v>
          </cell>
          <cell r="W260">
            <v>11.427777777777777</v>
          </cell>
          <cell r="X260" t="str">
            <v>6Asistencial</v>
          </cell>
          <cell r="Y260">
            <v>10588146.123364583</v>
          </cell>
          <cell r="Z260" t="str">
            <v>NORTE</v>
          </cell>
          <cell r="AA260" t="str">
            <v>SUP</v>
          </cell>
          <cell r="AB260" t="str">
            <v>sale</v>
          </cell>
          <cell r="AC260">
            <v>45444855</v>
          </cell>
        </row>
        <row r="261">
          <cell r="C261" t="str">
            <v>MONTOYA LOPEZ NORMA PATRICIA</v>
          </cell>
          <cell r="D261" t="str">
            <v>3020-07</v>
          </cell>
          <cell r="E261">
            <v>22377443.19125</v>
          </cell>
          <cell r="F261" t="str">
            <v>Profesional Universitario</v>
          </cell>
          <cell r="G261" t="str">
            <v>22NOROCCIDENTE</v>
          </cell>
          <cell r="H261" t="str">
            <v>GRUPO SERVICIOS</v>
          </cell>
          <cell r="M261" t="str">
            <v>C</v>
          </cell>
          <cell r="O261" t="str">
            <v>ES</v>
          </cell>
          <cell r="P261">
            <v>985672</v>
          </cell>
          <cell r="Q261">
            <v>0</v>
          </cell>
          <cell r="R261" t="str">
            <v>2</v>
          </cell>
          <cell r="S261">
            <v>25250</v>
          </cell>
          <cell r="T261">
            <v>35376</v>
          </cell>
          <cell r="U261">
            <v>34.552777777777777</v>
          </cell>
          <cell r="V261">
            <v>0</v>
          </cell>
          <cell r="W261">
            <v>6.8277777777777775</v>
          </cell>
          <cell r="X261" t="str">
            <v>4Profesional</v>
          </cell>
          <cell r="Y261">
            <v>6876423.564017361</v>
          </cell>
          <cell r="Z261" t="str">
            <v>NOROCCIDENTE</v>
          </cell>
          <cell r="AA261" t="str">
            <v>Mant</v>
          </cell>
          <cell r="AB261" t="str">
            <v>3020-07</v>
          </cell>
          <cell r="AC261">
            <v>42091145</v>
          </cell>
        </row>
        <row r="262">
          <cell r="C262" t="str">
            <v>MORALES GONZALEZ JORGE HERNAN</v>
          </cell>
          <cell r="D262" t="str">
            <v>5120-12</v>
          </cell>
          <cell r="E262">
            <v>13279546.932500001</v>
          </cell>
          <cell r="F262" t="str">
            <v>Auxiliar Administrativo</v>
          </cell>
          <cell r="G262" t="str">
            <v>22NOROCCIDENTE</v>
          </cell>
          <cell r="H262" t="str">
            <v>GRUPO ADMINISTRATIVO Y FINANCIERO</v>
          </cell>
          <cell r="K262" t="str">
            <v>X</v>
          </cell>
          <cell r="M262" t="str">
            <v>C</v>
          </cell>
          <cell r="O262" t="str">
            <v>UN</v>
          </cell>
          <cell r="P262">
            <v>596996</v>
          </cell>
          <cell r="Q262">
            <v>0</v>
          </cell>
          <cell r="R262" t="str">
            <v>1</v>
          </cell>
          <cell r="S262">
            <v>22415</v>
          </cell>
          <cell r="T262">
            <v>31807</v>
          </cell>
          <cell r="U262">
            <v>42.30833333333333</v>
          </cell>
          <cell r="V262">
            <v>0</v>
          </cell>
          <cell r="W262">
            <v>16.597222222222221</v>
          </cell>
          <cell r="X262" t="str">
            <v>6Asistencial</v>
          </cell>
          <cell r="Y262">
            <v>18743011.070645835</v>
          </cell>
          <cell r="Z262" t="str">
            <v>NOROCCIDENTE</v>
          </cell>
          <cell r="AA262" t="str">
            <v>SUP</v>
          </cell>
          <cell r="AB262" t="str">
            <v>sale</v>
          </cell>
          <cell r="AC262">
            <v>10253239</v>
          </cell>
        </row>
        <row r="263">
          <cell r="C263" t="str">
            <v>MORENO  LINA OMAIRA</v>
          </cell>
          <cell r="D263" t="str">
            <v>5120-10</v>
          </cell>
          <cell r="E263">
            <v>11597824.078333335</v>
          </cell>
          <cell r="F263" t="str">
            <v>Auxiliar Administrativo</v>
          </cell>
          <cell r="G263" t="str">
            <v>10DIR</v>
          </cell>
          <cell r="H263" t="str">
            <v>DIRECCION GENERAL</v>
          </cell>
          <cell r="M263" t="str">
            <v>LNR</v>
          </cell>
          <cell r="O263" t="str">
            <v>BACHILLER</v>
          </cell>
          <cell r="P263">
            <v>515106</v>
          </cell>
          <cell r="Q263">
            <v>0</v>
          </cell>
          <cell r="R263" t="str">
            <v>2</v>
          </cell>
          <cell r="S263">
            <v>22560</v>
          </cell>
          <cell r="T263">
            <v>35409</v>
          </cell>
          <cell r="U263">
            <v>41.913888888888891</v>
          </cell>
          <cell r="V263">
            <v>0</v>
          </cell>
          <cell r="W263">
            <v>6.7361111111111107</v>
          </cell>
          <cell r="X263" t="str">
            <v>6Asistencial</v>
          </cell>
          <cell r="Y263">
            <v>6224540.9039999992</v>
          </cell>
          <cell r="AA263" t="str">
            <v>Mant</v>
          </cell>
          <cell r="AB263" t="str">
            <v>5120-10</v>
          </cell>
          <cell r="AC263">
            <v>35469341</v>
          </cell>
        </row>
        <row r="264">
          <cell r="C264" t="str">
            <v>MORENO GARCIA HARVEY</v>
          </cell>
          <cell r="D264" t="str">
            <v>4065-12</v>
          </cell>
          <cell r="E264">
            <v>16415181.84</v>
          </cell>
          <cell r="F264" t="str">
            <v>Técnico Administrativo</v>
          </cell>
          <cell r="G264" t="str">
            <v>16SDT</v>
          </cell>
          <cell r="H264" t="str">
            <v>DIVISION PROGRAMAS EN ADMINISTRACION</v>
          </cell>
          <cell r="M264" t="str">
            <v>C</v>
          </cell>
          <cell r="O264" t="str">
            <v>UN</v>
          </cell>
          <cell r="P264">
            <v>808521</v>
          </cell>
          <cell r="Q264">
            <v>0</v>
          </cell>
          <cell r="R264" t="str">
            <v>1</v>
          </cell>
          <cell r="S264">
            <v>24900</v>
          </cell>
          <cell r="T264">
            <v>34428</v>
          </cell>
          <cell r="U264">
            <v>35.505555555555553</v>
          </cell>
          <cell r="V264">
            <v>0</v>
          </cell>
          <cell r="W264">
            <v>9.4194444444444443</v>
          </cell>
          <cell r="X264" t="str">
            <v>5Tecnico</v>
          </cell>
          <cell r="Y264">
            <v>13204757.34</v>
          </cell>
          <cell r="AA264" t="str">
            <v>Mant</v>
          </cell>
          <cell r="AB264" t="str">
            <v>4065-12</v>
          </cell>
          <cell r="AC264">
            <v>79443124</v>
          </cell>
        </row>
        <row r="265">
          <cell r="C265" t="str">
            <v>MUÑOZ MUÑOZ JAIRO</v>
          </cell>
          <cell r="D265" t="str">
            <v>4065-11</v>
          </cell>
          <cell r="E265">
            <v>16080398.177083332</v>
          </cell>
          <cell r="F265" t="str">
            <v>Técnico Administrativo</v>
          </cell>
          <cell r="G265" t="str">
            <v>25SUROCCIDENTE</v>
          </cell>
          <cell r="H265" t="str">
            <v>GRUPO FINANCIERO</v>
          </cell>
          <cell r="K265" t="str">
            <v>X</v>
          </cell>
          <cell r="M265" t="str">
            <v>C</v>
          </cell>
          <cell r="O265" t="str">
            <v>TC</v>
          </cell>
          <cell r="P265">
            <v>761453</v>
          </cell>
          <cell r="Q265">
            <v>0</v>
          </cell>
          <cell r="R265" t="str">
            <v>1</v>
          </cell>
          <cell r="S265">
            <v>18768</v>
          </cell>
          <cell r="T265">
            <v>29706</v>
          </cell>
          <cell r="U265">
            <v>52.291666666666664</v>
          </cell>
          <cell r="V265">
            <v>0.58333333333333337</v>
          </cell>
          <cell r="W265">
            <v>22.347222222222221</v>
          </cell>
          <cell r="X265" t="str">
            <v>5Tecnico</v>
          </cell>
          <cell r="Y265">
            <v>29852521.629945599</v>
          </cell>
          <cell r="Z265" t="str">
            <v>SUROCCIDENTE</v>
          </cell>
          <cell r="AA265" t="str">
            <v>SUP</v>
          </cell>
          <cell r="AB265" t="str">
            <v>sale</v>
          </cell>
          <cell r="AC265">
            <v>5281787</v>
          </cell>
        </row>
        <row r="266">
          <cell r="C266" t="str">
            <v>MUÑOZ RAMIREZ NHORA MARGARITA</v>
          </cell>
          <cell r="D266" t="str">
            <v>3020-08</v>
          </cell>
          <cell r="E266">
            <v>23702397.082083337</v>
          </cell>
          <cell r="F266" t="str">
            <v>Profesional Universitario</v>
          </cell>
          <cell r="G266" t="str">
            <v>22NOROCCIDENTE</v>
          </cell>
          <cell r="H266" t="str">
            <v>GRUPO FINANCIERO</v>
          </cell>
          <cell r="M266" t="str">
            <v>C</v>
          </cell>
          <cell r="O266" t="str">
            <v>ES</v>
          </cell>
          <cell r="P266">
            <v>1044033</v>
          </cell>
          <cell r="Q266">
            <v>0</v>
          </cell>
          <cell r="R266" t="str">
            <v>2</v>
          </cell>
          <cell r="S266">
            <v>21373</v>
          </cell>
          <cell r="T266">
            <v>28431</v>
          </cell>
          <cell r="U266">
            <v>45.161111111111111</v>
          </cell>
          <cell r="V266">
            <v>0</v>
          </cell>
          <cell r="W266">
            <v>25.841666666666665</v>
          </cell>
          <cell r="X266" t="str">
            <v>4Profesional</v>
          </cell>
          <cell r="Y266">
            <v>45174987.924626149</v>
          </cell>
          <cell r="Z266" t="str">
            <v>NOROCCIDENTE</v>
          </cell>
          <cell r="AA266" t="str">
            <v>Mant</v>
          </cell>
          <cell r="AB266" t="str">
            <v>3020-08</v>
          </cell>
          <cell r="AC266">
            <v>42976286</v>
          </cell>
        </row>
        <row r="267">
          <cell r="C267" t="str">
            <v>NAVARRO PEREZ JORGE ENRIQUE</v>
          </cell>
          <cell r="D267" t="str">
            <v>2045-22</v>
          </cell>
          <cell r="E267">
            <v>45131481.96208334</v>
          </cell>
          <cell r="F267" t="str">
            <v>Jefe Oficina</v>
          </cell>
          <cell r="G267" t="str">
            <v>11OCI</v>
          </cell>
          <cell r="H267" t="str">
            <v>OFICINA CONTROL INTERNO</v>
          </cell>
          <cell r="K267" t="str">
            <v>x</v>
          </cell>
          <cell r="M267" t="str">
            <v>LNR</v>
          </cell>
          <cell r="O267" t="str">
            <v>UN</v>
          </cell>
          <cell r="P267">
            <v>2222927</v>
          </cell>
          <cell r="Q267">
            <v>0</v>
          </cell>
          <cell r="R267" t="str">
            <v>1</v>
          </cell>
          <cell r="S267">
            <v>22809</v>
          </cell>
          <cell r="T267">
            <v>37684</v>
          </cell>
          <cell r="U267">
            <v>41.230555555555554</v>
          </cell>
          <cell r="V267">
            <v>0</v>
          </cell>
          <cell r="W267">
            <v>0.50277777777777777</v>
          </cell>
          <cell r="X267" t="str">
            <v>3Ejecutivo</v>
          </cell>
          <cell r="Y267">
            <v>15551597.292000001</v>
          </cell>
          <cell r="AA267" t="str">
            <v>SUP</v>
          </cell>
          <cell r="AB267" t="str">
            <v>sale</v>
          </cell>
          <cell r="AC267">
            <v>19475548</v>
          </cell>
        </row>
        <row r="268">
          <cell r="C268" t="str">
            <v>NAVIA VELASCO CLARA MARIA DE LOS DOLOR</v>
          </cell>
          <cell r="D268" t="str">
            <v>2035-18</v>
          </cell>
          <cell r="E268">
            <v>38152175.625416674</v>
          </cell>
          <cell r="F268" t="str">
            <v>Director o Gerente Regional</v>
          </cell>
          <cell r="G268" t="str">
            <v>25SUROCCIDENTE</v>
          </cell>
          <cell r="H268" t="str">
            <v>DIRECCION REGIONAL VALLE</v>
          </cell>
          <cell r="K268" t="str">
            <v>x</v>
          </cell>
          <cell r="M268" t="str">
            <v>LNR</v>
          </cell>
          <cell r="O268" t="str">
            <v>MG</v>
          </cell>
          <cell r="P268">
            <v>1879165</v>
          </cell>
          <cell r="Q268">
            <v>0</v>
          </cell>
          <cell r="R268" t="str">
            <v>2</v>
          </cell>
          <cell r="S268">
            <v>18698</v>
          </cell>
          <cell r="T268">
            <v>36143</v>
          </cell>
          <cell r="U268">
            <v>52.483333333333334</v>
          </cell>
          <cell r="V268">
            <v>17.666666666666664</v>
          </cell>
          <cell r="W268">
            <v>4.7249999999999996</v>
          </cell>
          <cell r="X268" t="str">
            <v>3Ejecutivo</v>
          </cell>
          <cell r="Y268">
            <v>13146638.34</v>
          </cell>
          <cell r="Z268" t="str">
            <v>SUROCCIDENTE</v>
          </cell>
          <cell r="AA268" t="str">
            <v>SUP</v>
          </cell>
          <cell r="AB268" t="str">
            <v>sale</v>
          </cell>
          <cell r="AC268">
            <v>31224652</v>
          </cell>
        </row>
        <row r="269">
          <cell r="C269" t="str">
            <v>NEITA ALVAREZ FLOR ANGELA</v>
          </cell>
          <cell r="D269" t="str">
            <v>3020-14</v>
          </cell>
          <cell r="E269">
            <v>27317929.430000003</v>
          </cell>
          <cell r="F269" t="str">
            <v>Profesional Universitario</v>
          </cell>
          <cell r="G269" t="str">
            <v>19SDF</v>
          </cell>
          <cell r="H269" t="str">
            <v>GRUPO TESORERIA</v>
          </cell>
          <cell r="M269" t="str">
            <v>C</v>
          </cell>
          <cell r="O269" t="str">
            <v>ES</v>
          </cell>
          <cell r="P269">
            <v>1345530</v>
          </cell>
          <cell r="Q269">
            <v>0</v>
          </cell>
          <cell r="R269" t="str">
            <v>2</v>
          </cell>
          <cell r="S269">
            <v>20947</v>
          </cell>
          <cell r="T269">
            <v>29075</v>
          </cell>
          <cell r="U269">
            <v>46.327777777777776</v>
          </cell>
          <cell r="V269">
            <v>0</v>
          </cell>
          <cell r="W269">
            <v>24.074999999999999</v>
          </cell>
          <cell r="X269" t="str">
            <v>4Profesional</v>
          </cell>
          <cell r="Y269">
            <v>54313971.461750001</v>
          </cell>
          <cell r="AA269" t="str">
            <v>Mant</v>
          </cell>
          <cell r="AB269" t="str">
            <v>3020-14</v>
          </cell>
          <cell r="AC269">
            <v>46351179</v>
          </cell>
        </row>
        <row r="270">
          <cell r="C270" t="str">
            <v>NIETO BUITRAGO JOSE ALBERTO</v>
          </cell>
          <cell r="D270" t="str">
            <v>4065-15</v>
          </cell>
          <cell r="E270">
            <v>18995922.495416671</v>
          </cell>
          <cell r="F270" t="str">
            <v>Técnico Administrativo</v>
          </cell>
          <cell r="G270" t="str">
            <v>15OSI</v>
          </cell>
          <cell r="H270" t="str">
            <v>DIVISION SISTEMATIZACION E INFORMATICA</v>
          </cell>
          <cell r="M270" t="str">
            <v>C</v>
          </cell>
          <cell r="O270" t="str">
            <v>BACHILLER</v>
          </cell>
          <cell r="P270">
            <v>935634</v>
          </cell>
          <cell r="Q270">
            <v>0</v>
          </cell>
          <cell r="R270" t="str">
            <v>1</v>
          </cell>
          <cell r="S270">
            <v>20433</v>
          </cell>
          <cell r="T270">
            <v>34516</v>
          </cell>
          <cell r="U270">
            <v>47.736111111111114</v>
          </cell>
          <cell r="V270">
            <v>0</v>
          </cell>
          <cell r="W270">
            <v>9.1777777777777771</v>
          </cell>
          <cell r="X270" t="str">
            <v>5Tecnico</v>
          </cell>
          <cell r="Y270">
            <v>8338393.1111030085</v>
          </cell>
          <cell r="AA270" t="str">
            <v>Mant</v>
          </cell>
          <cell r="AB270" t="str">
            <v>4065-15</v>
          </cell>
          <cell r="AC270">
            <v>19303511</v>
          </cell>
        </row>
        <row r="271">
          <cell r="C271" t="str">
            <v>NIÑO PICO ROSA ELENA</v>
          </cell>
          <cell r="D271" t="str">
            <v>4065-09</v>
          </cell>
          <cell r="E271">
            <v>14586952.714583334</v>
          </cell>
          <cell r="F271" t="str">
            <v>Técnico Administrativo</v>
          </cell>
          <cell r="G271" t="str">
            <v>21CENTRO</v>
          </cell>
          <cell r="H271" t="str">
            <v>GRUPO CARTERA</v>
          </cell>
          <cell r="L271" t="str">
            <v>MCF</v>
          </cell>
          <cell r="M271" t="str">
            <v>C</v>
          </cell>
          <cell r="O271" t="str">
            <v>BACHILLER</v>
          </cell>
          <cell r="P271">
            <v>688731</v>
          </cell>
          <cell r="Q271">
            <v>0</v>
          </cell>
          <cell r="R271" t="str">
            <v>2</v>
          </cell>
          <cell r="S271">
            <v>20462</v>
          </cell>
          <cell r="T271">
            <v>29780</v>
          </cell>
          <cell r="U271">
            <v>47.658333333333331</v>
          </cell>
          <cell r="V271">
            <v>0</v>
          </cell>
          <cell r="W271">
            <v>22.144444444444446</v>
          </cell>
          <cell r="X271" t="str">
            <v>5Tecnico</v>
          </cell>
          <cell r="Y271">
            <v>26861738.344725695</v>
          </cell>
          <cell r="Z271" t="str">
            <v>CENTRO</v>
          </cell>
          <cell r="AA271" t="str">
            <v>Mant</v>
          </cell>
          <cell r="AB271" t="str">
            <v>4065-09</v>
          </cell>
          <cell r="AC271">
            <v>41770704</v>
          </cell>
        </row>
        <row r="272">
          <cell r="C272" t="str">
            <v>NORIEGA MURCIA JUAN ANTONIO</v>
          </cell>
          <cell r="D272" t="str">
            <v>2045-22</v>
          </cell>
          <cell r="E272">
            <v>45131481.96208334</v>
          </cell>
          <cell r="F272" t="str">
            <v>Jefe Oficina</v>
          </cell>
          <cell r="G272" t="str">
            <v>12OPL</v>
          </cell>
          <cell r="H272" t="str">
            <v>OFICINA PLANEACION</v>
          </cell>
          <cell r="K272" t="str">
            <v>x</v>
          </cell>
          <cell r="M272" t="str">
            <v>LNR</v>
          </cell>
          <cell r="O272" t="str">
            <v>ES</v>
          </cell>
          <cell r="P272">
            <v>2222927</v>
          </cell>
          <cell r="Q272">
            <v>0</v>
          </cell>
          <cell r="R272" t="str">
            <v>1</v>
          </cell>
          <cell r="S272">
            <v>23516</v>
          </cell>
          <cell r="T272">
            <v>37638</v>
          </cell>
          <cell r="U272">
            <v>39.294444444444444</v>
          </cell>
          <cell r="V272">
            <v>0</v>
          </cell>
          <cell r="W272">
            <v>0.6333333333333333</v>
          </cell>
          <cell r="X272" t="str">
            <v>3Ejecutivo</v>
          </cell>
          <cell r="Y272">
            <v>15551597.292000001</v>
          </cell>
          <cell r="AA272" t="str">
            <v>SUP</v>
          </cell>
          <cell r="AB272" t="str">
            <v>sale</v>
          </cell>
          <cell r="AC272">
            <v>79316818</v>
          </cell>
        </row>
        <row r="273">
          <cell r="C273" t="str">
            <v>NORIEGA POLO BEATRIZ ELENA</v>
          </cell>
          <cell r="D273" t="str">
            <v>4065-11</v>
          </cell>
          <cell r="E273">
            <v>16080398.177083332</v>
          </cell>
          <cell r="F273" t="str">
            <v>Técnico Administrativo</v>
          </cell>
          <cell r="G273" t="str">
            <v>23NORTE</v>
          </cell>
          <cell r="H273" t="str">
            <v>DIVISION PROGRAMAS EN ADMINISTRACION</v>
          </cell>
          <cell r="K273" t="str">
            <v>X</v>
          </cell>
          <cell r="M273" t="str">
            <v>C</v>
          </cell>
          <cell r="O273" t="str">
            <v>ES</v>
          </cell>
          <cell r="P273">
            <v>761453</v>
          </cell>
          <cell r="Q273">
            <v>0</v>
          </cell>
          <cell r="R273" t="str">
            <v>2</v>
          </cell>
          <cell r="S273">
            <v>22805</v>
          </cell>
          <cell r="T273">
            <v>33025</v>
          </cell>
          <cell r="U273">
            <v>41.241666666666667</v>
          </cell>
          <cell r="V273">
            <v>0</v>
          </cell>
          <cell r="W273">
            <v>13.261111111111111</v>
          </cell>
          <cell r="X273" t="str">
            <v>5Tecnico</v>
          </cell>
          <cell r="Y273">
            <v>18027195.516038194</v>
          </cell>
          <cell r="Z273" t="str">
            <v>NORTE</v>
          </cell>
          <cell r="AA273" t="str">
            <v>SUP</v>
          </cell>
          <cell r="AB273" t="str">
            <v>sale</v>
          </cell>
          <cell r="AC273">
            <v>32659834</v>
          </cell>
        </row>
        <row r="274">
          <cell r="C274" t="str">
            <v>NOSSA HERRERA CARLOS HERNANDO</v>
          </cell>
          <cell r="D274" t="str">
            <v>4065-15</v>
          </cell>
          <cell r="E274">
            <v>18995922.495416671</v>
          </cell>
          <cell r="F274" t="str">
            <v>Técnico Administrativo</v>
          </cell>
          <cell r="G274" t="str">
            <v>14ODI</v>
          </cell>
          <cell r="H274" t="str">
            <v>OFICINA DIVULGACION</v>
          </cell>
          <cell r="M274" t="str">
            <v>C</v>
          </cell>
          <cell r="O274" t="str">
            <v>UN</v>
          </cell>
          <cell r="P274">
            <v>935634</v>
          </cell>
          <cell r="Q274">
            <v>0</v>
          </cell>
          <cell r="R274" t="str">
            <v>1</v>
          </cell>
          <cell r="S274">
            <v>20960</v>
          </cell>
          <cell r="T274">
            <v>34127</v>
          </cell>
          <cell r="U274">
            <v>46.291666666666664</v>
          </cell>
          <cell r="V274">
            <v>0</v>
          </cell>
          <cell r="W274">
            <v>10.244444444444444</v>
          </cell>
          <cell r="X274" t="str">
            <v>5Tecnico</v>
          </cell>
          <cell r="Y274">
            <v>16639055.936635418</v>
          </cell>
          <cell r="AA274" t="str">
            <v>Mant</v>
          </cell>
          <cell r="AB274" t="str">
            <v>4065-15</v>
          </cell>
          <cell r="AC274">
            <v>3010031</v>
          </cell>
        </row>
        <row r="275">
          <cell r="C275" t="str">
            <v>zzVACANTE46</v>
          </cell>
          <cell r="D275" t="str">
            <v>2035-12</v>
          </cell>
          <cell r="E275">
            <v>31146455.449583333</v>
          </cell>
          <cell r="F275" t="str">
            <v>Director o Gerente Regional</v>
          </cell>
          <cell r="G275" t="str">
            <v>24ORIENTE</v>
          </cell>
          <cell r="H275" t="str">
            <v>DIRECCION REGIONAL META</v>
          </cell>
          <cell r="K275" t="str">
            <v>X</v>
          </cell>
          <cell r="M275" t="str">
            <v>LNR</v>
          </cell>
          <cell r="N275" t="str">
            <v>V</v>
          </cell>
          <cell r="P275">
            <v>1534102</v>
          </cell>
          <cell r="Q275">
            <v>0</v>
          </cell>
          <cell r="R275">
            <v>0</v>
          </cell>
          <cell r="X275" t="str">
            <v>3Ejecutivo</v>
          </cell>
          <cell r="Y275">
            <v>0</v>
          </cell>
          <cell r="Z275" t="str">
            <v>ORIENTE</v>
          </cell>
          <cell r="AA275" t="str">
            <v>SUP</v>
          </cell>
          <cell r="AB275" t="str">
            <v>sale</v>
          </cell>
        </row>
        <row r="276">
          <cell r="C276" t="str">
            <v>OLAYA QUIJANO AMPARO</v>
          </cell>
          <cell r="D276" t="str">
            <v>4065-12</v>
          </cell>
          <cell r="E276">
            <v>16415181.84</v>
          </cell>
          <cell r="F276" t="str">
            <v>Técnico Administrativo</v>
          </cell>
          <cell r="G276" t="str">
            <v>16SDT</v>
          </cell>
          <cell r="H276" t="str">
            <v>DIVISION PROGRAMAS INTERNACIONALES</v>
          </cell>
          <cell r="I276" t="str">
            <v>SRI</v>
          </cell>
          <cell r="L276" t="str">
            <v>MCF</v>
          </cell>
          <cell r="M276" t="str">
            <v>C</v>
          </cell>
          <cell r="O276" t="str">
            <v>BACHILLER</v>
          </cell>
          <cell r="P276">
            <v>808521</v>
          </cell>
          <cell r="Q276">
            <v>0</v>
          </cell>
          <cell r="R276" t="str">
            <v>2</v>
          </cell>
          <cell r="S276">
            <v>20884</v>
          </cell>
          <cell r="T276">
            <v>29267</v>
          </cell>
          <cell r="U276">
            <v>46.5</v>
          </cell>
          <cell r="V276">
            <v>0</v>
          </cell>
          <cell r="W276">
            <v>23.552777777777777</v>
          </cell>
          <cell r="X276" t="str">
            <v>5Tecnico</v>
          </cell>
          <cell r="Y276">
            <v>31984856.668000001</v>
          </cell>
          <cell r="AA276" t="str">
            <v>Mant</v>
          </cell>
          <cell r="AB276" t="str">
            <v>4065-12</v>
          </cell>
          <cell r="AC276">
            <v>21013003</v>
          </cell>
        </row>
        <row r="277">
          <cell r="C277" t="str">
            <v>OLIVEROS SORIA PABLO EMILIO</v>
          </cell>
          <cell r="D277" t="str">
            <v>3020-05</v>
          </cell>
          <cell r="E277">
            <v>20316671.181249995</v>
          </cell>
          <cell r="F277" t="str">
            <v>Profesional Universitario</v>
          </cell>
          <cell r="G277" t="str">
            <v>21CENTRO</v>
          </cell>
          <cell r="H277" t="str">
            <v>GRUPO TESORERIA</v>
          </cell>
          <cell r="K277" t="str">
            <v>X</v>
          </cell>
          <cell r="M277" t="str">
            <v>C</v>
          </cell>
          <cell r="O277" t="str">
            <v>UN</v>
          </cell>
          <cell r="P277">
            <v>894900</v>
          </cell>
          <cell r="Q277">
            <v>0</v>
          </cell>
          <cell r="R277" t="str">
            <v>1</v>
          </cell>
          <cell r="S277">
            <v>22157</v>
          </cell>
          <cell r="T277">
            <v>29296</v>
          </cell>
          <cell r="U277">
            <v>43.016666666666666</v>
          </cell>
          <cell r="V277">
            <v>0</v>
          </cell>
          <cell r="W277">
            <v>23.469444444444445</v>
          </cell>
          <cell r="X277" t="str">
            <v>4Profesional</v>
          </cell>
          <cell r="Y277">
            <v>35257634.297642365</v>
          </cell>
          <cell r="Z277" t="str">
            <v>CENTRO</v>
          </cell>
          <cell r="AA277" t="str">
            <v>SUP</v>
          </cell>
          <cell r="AB277" t="str">
            <v>sale</v>
          </cell>
          <cell r="AC277">
            <v>2254584</v>
          </cell>
        </row>
        <row r="278">
          <cell r="C278" t="str">
            <v>ORDUZ LOPEZ MARIA-DEL-PILAR</v>
          </cell>
          <cell r="D278" t="str">
            <v>5040-20</v>
          </cell>
          <cell r="E278">
            <v>16138824.14833333</v>
          </cell>
          <cell r="F278" t="str">
            <v>Secretario Ejecutivo</v>
          </cell>
          <cell r="G278" t="str">
            <v>19SDF</v>
          </cell>
          <cell r="H278" t="str">
            <v>GRUPO GESTION FINANCIERA Y CARTERA</v>
          </cell>
          <cell r="M278" t="str">
            <v>C</v>
          </cell>
          <cell r="O278" t="str">
            <v>BACHILLER</v>
          </cell>
          <cell r="P278">
            <v>764298</v>
          </cell>
          <cell r="Q278">
            <v>0</v>
          </cell>
          <cell r="R278" t="str">
            <v>2</v>
          </cell>
          <cell r="S278">
            <v>22283</v>
          </cell>
          <cell r="T278">
            <v>34501</v>
          </cell>
          <cell r="U278">
            <v>42.674999999999997</v>
          </cell>
          <cell r="V278">
            <v>6</v>
          </cell>
          <cell r="W278">
            <v>9.219444444444445</v>
          </cell>
          <cell r="X278" t="str">
            <v>6Asistencial</v>
          </cell>
          <cell r="Y278">
            <v>7127285.1379768504</v>
          </cell>
          <cell r="AA278" t="str">
            <v>Mant</v>
          </cell>
          <cell r="AB278" t="str">
            <v>5040-20</v>
          </cell>
          <cell r="AC278">
            <v>51615995</v>
          </cell>
        </row>
        <row r="279">
          <cell r="C279" t="str">
            <v>ORJUELA CORTES BLANCA LIGIA</v>
          </cell>
          <cell r="D279" t="str">
            <v>4065-15</v>
          </cell>
          <cell r="E279">
            <v>18995922.495416671</v>
          </cell>
          <cell r="F279" t="str">
            <v>Técnico Administrativo</v>
          </cell>
          <cell r="G279" t="str">
            <v>21CENTRO</v>
          </cell>
          <cell r="H279" t="str">
            <v>GRUPO ADMINISTRATIVO</v>
          </cell>
          <cell r="K279" t="str">
            <v>x</v>
          </cell>
          <cell r="M279" t="str">
            <v>C</v>
          </cell>
          <cell r="O279" t="str">
            <v>UN</v>
          </cell>
          <cell r="P279">
            <v>935634</v>
          </cell>
          <cell r="Q279">
            <v>0</v>
          </cell>
          <cell r="R279" t="str">
            <v>2</v>
          </cell>
          <cell r="S279">
            <v>21972</v>
          </cell>
          <cell r="T279">
            <v>32479</v>
          </cell>
          <cell r="U279">
            <v>43.524999999999999</v>
          </cell>
          <cell r="V279">
            <v>0</v>
          </cell>
          <cell r="W279">
            <v>14.758333333333333</v>
          </cell>
          <cell r="X279" t="str">
            <v>5Tecnico</v>
          </cell>
          <cell r="Y279">
            <v>23430507.339343753</v>
          </cell>
          <cell r="Z279" t="str">
            <v>CENTRO</v>
          </cell>
          <cell r="AA279" t="str">
            <v>SUP</v>
          </cell>
          <cell r="AB279" t="str">
            <v>sale</v>
          </cell>
          <cell r="AC279">
            <v>51609543</v>
          </cell>
        </row>
        <row r="280">
          <cell r="C280" t="str">
            <v>OROS MARTINEZ ALEYDA</v>
          </cell>
          <cell r="D280" t="str">
            <v>5120-09</v>
          </cell>
          <cell r="E280">
            <v>10643889.421249999</v>
          </cell>
          <cell r="F280" t="str">
            <v>Auxiliar Administrativo</v>
          </cell>
          <cell r="G280" t="str">
            <v>24ORIENTE</v>
          </cell>
          <cell r="H280" t="str">
            <v>GRUPO OPERATIVO</v>
          </cell>
          <cell r="K280" t="str">
            <v>X</v>
          </cell>
          <cell r="M280" t="str">
            <v>C</v>
          </cell>
          <cell r="O280" t="str">
            <v>BACHILLER</v>
          </cell>
          <cell r="P280">
            <v>468655</v>
          </cell>
          <cell r="Q280">
            <v>0</v>
          </cell>
          <cell r="R280" t="str">
            <v>2</v>
          </cell>
          <cell r="S280">
            <v>24754</v>
          </cell>
          <cell r="T280">
            <v>35622</v>
          </cell>
          <cell r="U280">
            <v>35.905555555555559</v>
          </cell>
          <cell r="V280">
            <v>0</v>
          </cell>
          <cell r="W280">
            <v>6.15</v>
          </cell>
          <cell r="X280" t="str">
            <v>6Asistencial</v>
          </cell>
          <cell r="Y280">
            <v>3442771.4388854164</v>
          </cell>
          <cell r="Z280" t="str">
            <v>ORIENTE</v>
          </cell>
          <cell r="AA280" t="str">
            <v>SUP</v>
          </cell>
          <cell r="AB280" t="str">
            <v>sale</v>
          </cell>
          <cell r="AC280">
            <v>40382681</v>
          </cell>
        </row>
        <row r="281">
          <cell r="C281" t="str">
            <v>OROZCO DURAN ERNESTO MIGUEL</v>
          </cell>
          <cell r="D281" t="str">
            <v>2035-12</v>
          </cell>
          <cell r="E281">
            <v>31146455.449583333</v>
          </cell>
          <cell r="F281" t="str">
            <v>Director o Gerente Regional</v>
          </cell>
          <cell r="G281" t="str">
            <v>24ORIENTE</v>
          </cell>
          <cell r="H281" t="str">
            <v>DIRECCION REGIONAL CESAR</v>
          </cell>
          <cell r="K281" t="str">
            <v>X</v>
          </cell>
          <cell r="M281" t="str">
            <v>LNR</v>
          </cell>
          <cell r="O281" t="str">
            <v>UN</v>
          </cell>
          <cell r="P281">
            <v>1534102</v>
          </cell>
          <cell r="Q281">
            <v>0</v>
          </cell>
          <cell r="R281" t="str">
            <v>1</v>
          </cell>
          <cell r="S281">
            <v>26697</v>
          </cell>
          <cell r="T281">
            <v>37196</v>
          </cell>
          <cell r="U281">
            <v>30.591666666666665</v>
          </cell>
          <cell r="V281">
            <v>0</v>
          </cell>
          <cell r="W281">
            <v>1.8444444444444446</v>
          </cell>
          <cell r="X281" t="str">
            <v>3Ejecutivo</v>
          </cell>
          <cell r="Y281">
            <v>11708266.464</v>
          </cell>
          <cell r="Z281" t="str">
            <v>ORIENTE</v>
          </cell>
          <cell r="AA281" t="str">
            <v>SUP</v>
          </cell>
          <cell r="AB281" t="str">
            <v>sale</v>
          </cell>
          <cell r="AC281">
            <v>77172267</v>
          </cell>
        </row>
        <row r="282">
          <cell r="C282" t="str">
            <v>OROZCO RICAURTE ADRIANA</v>
          </cell>
          <cell r="D282" t="str">
            <v>5120-09</v>
          </cell>
          <cell r="E282">
            <v>10643889.421249999</v>
          </cell>
          <cell r="F282" t="str">
            <v>Auxiliar Administrativo</v>
          </cell>
          <cell r="G282" t="str">
            <v>22NOROCCIDENTE</v>
          </cell>
          <cell r="H282" t="str">
            <v>GRUPO OPERATIVO</v>
          </cell>
          <cell r="K282" t="str">
            <v>X</v>
          </cell>
          <cell r="M282" t="str">
            <v>C</v>
          </cell>
          <cell r="O282" t="str">
            <v>TL</v>
          </cell>
          <cell r="P282">
            <v>468655</v>
          </cell>
          <cell r="Q282">
            <v>0</v>
          </cell>
          <cell r="R282" t="str">
            <v>2</v>
          </cell>
          <cell r="S282">
            <v>27013</v>
          </cell>
          <cell r="T282">
            <v>35384</v>
          </cell>
          <cell r="U282">
            <v>29.722222222222221</v>
          </cell>
          <cell r="V282">
            <v>0.33333333333333331</v>
          </cell>
          <cell r="W282">
            <v>6.8055555555555554</v>
          </cell>
          <cell r="X282" t="str">
            <v>6Asistencial</v>
          </cell>
          <cell r="Y282">
            <v>3745908.5467118053</v>
          </cell>
          <cell r="Z282" t="str">
            <v>NOROCCIDENTE</v>
          </cell>
          <cell r="AA282" t="str">
            <v>SUP</v>
          </cell>
          <cell r="AB282" t="str">
            <v>sale</v>
          </cell>
          <cell r="AC282">
            <v>41929072</v>
          </cell>
        </row>
        <row r="283">
          <cell r="C283" t="str">
            <v>ORTEGON APONTE CAMILO FERNANDO</v>
          </cell>
          <cell r="D283" t="str">
            <v>4065-11</v>
          </cell>
          <cell r="E283">
            <v>16080398.177083332</v>
          </cell>
          <cell r="F283" t="str">
            <v>Técnico Administrativo</v>
          </cell>
          <cell r="G283" t="str">
            <v>21CENTRO</v>
          </cell>
          <cell r="H283" t="str">
            <v>GRUPO ATENCION AL USUARIO</v>
          </cell>
          <cell r="K283" t="str">
            <v>X</v>
          </cell>
          <cell r="M283" t="str">
            <v>C</v>
          </cell>
          <cell r="O283" t="str">
            <v>BACHILLER</v>
          </cell>
          <cell r="P283">
            <v>761453</v>
          </cell>
          <cell r="Q283">
            <v>0</v>
          </cell>
          <cell r="R283" t="str">
            <v>1</v>
          </cell>
          <cell r="S283">
            <v>22515</v>
          </cell>
          <cell r="T283">
            <v>30788</v>
          </cell>
          <cell r="U283">
            <v>42.036111111111111</v>
          </cell>
          <cell r="V283">
            <v>0</v>
          </cell>
          <cell r="W283">
            <v>19.386111111111113</v>
          </cell>
          <cell r="X283" t="str">
            <v>5Tecnico</v>
          </cell>
          <cell r="Y283">
            <v>25996437.027584489</v>
          </cell>
          <cell r="Z283" t="str">
            <v>CENTRO</v>
          </cell>
          <cell r="AA283" t="str">
            <v>SUP</v>
          </cell>
          <cell r="AB283" t="str">
            <v>sale</v>
          </cell>
          <cell r="AC283">
            <v>19472311</v>
          </cell>
        </row>
        <row r="284">
          <cell r="C284" t="str">
            <v>ORTIZ CIFUENTES ROSAURA</v>
          </cell>
          <cell r="D284" t="str">
            <v>4065-15</v>
          </cell>
          <cell r="E284">
            <v>18995922.495416671</v>
          </cell>
          <cell r="F284" t="str">
            <v>Técnico Administrativo</v>
          </cell>
          <cell r="G284" t="str">
            <v>16SDT</v>
          </cell>
          <cell r="H284" t="str">
            <v>DIVISION CREDITO</v>
          </cell>
          <cell r="L284" t="str">
            <v>MCF</v>
          </cell>
          <cell r="M284" t="str">
            <v>C</v>
          </cell>
          <cell r="O284" t="str">
            <v>BACHILLER</v>
          </cell>
          <cell r="P284">
            <v>935634</v>
          </cell>
          <cell r="Q284">
            <v>0</v>
          </cell>
          <cell r="R284" t="str">
            <v>2</v>
          </cell>
          <cell r="S284">
            <v>20673</v>
          </cell>
          <cell r="T284">
            <v>29725</v>
          </cell>
          <cell r="U284">
            <v>47.080555555555556</v>
          </cell>
          <cell r="V284">
            <v>0</v>
          </cell>
          <cell r="W284">
            <v>22.294444444444444</v>
          </cell>
          <cell r="X284" t="str">
            <v>5Tecnico</v>
          </cell>
          <cell r="Y284">
            <v>35051435.295089118</v>
          </cell>
          <cell r="AA284" t="str">
            <v>Mant</v>
          </cell>
          <cell r="AB284" t="str">
            <v>4065-15</v>
          </cell>
          <cell r="AC284">
            <v>41690760</v>
          </cell>
        </row>
        <row r="285">
          <cell r="C285" t="str">
            <v>ORTIZ DE SOJO AURISTELA ISABEL</v>
          </cell>
          <cell r="D285" t="str">
            <v>5040-16</v>
          </cell>
          <cell r="E285">
            <v>14586952.714583334</v>
          </cell>
          <cell r="F285" t="str">
            <v>Secretario Ejecutivo</v>
          </cell>
          <cell r="G285" t="str">
            <v>23NORTE</v>
          </cell>
          <cell r="H285" t="str">
            <v>DIRECCION REGIONAL ATLANTICO</v>
          </cell>
          <cell r="M285" t="str">
            <v>C</v>
          </cell>
          <cell r="N285" t="str">
            <v>P</v>
          </cell>
          <cell r="O285" t="str">
            <v>UN</v>
          </cell>
          <cell r="P285">
            <v>688731</v>
          </cell>
          <cell r="Q285">
            <v>0</v>
          </cell>
          <cell r="R285" t="str">
            <v>2</v>
          </cell>
          <cell r="S285">
            <v>22281</v>
          </cell>
          <cell r="T285">
            <v>31036</v>
          </cell>
          <cell r="U285">
            <v>42.680555555555557</v>
          </cell>
          <cell r="V285">
            <v>0</v>
          </cell>
          <cell r="W285">
            <v>18.708333333333332</v>
          </cell>
          <cell r="X285" t="str">
            <v>6Asistencial</v>
          </cell>
          <cell r="Y285">
            <v>6570493.7400000002</v>
          </cell>
          <cell r="Z285" t="str">
            <v>NORTE</v>
          </cell>
          <cell r="AA285" t="str">
            <v>Mant</v>
          </cell>
          <cell r="AB285" t="str">
            <v>5040-16</v>
          </cell>
          <cell r="AC285">
            <v>32653398</v>
          </cell>
        </row>
        <row r="286">
          <cell r="C286" t="str">
            <v>ORTIZ HURTADO MARIA GILMA</v>
          </cell>
          <cell r="D286" t="str">
            <v>5040-22</v>
          </cell>
          <cell r="E286">
            <v>17182482.831666667</v>
          </cell>
          <cell r="F286" t="str">
            <v>Secretario Ejecutivo</v>
          </cell>
          <cell r="G286" t="str">
            <v>21CENTRO</v>
          </cell>
          <cell r="H286" t="str">
            <v>DIVISION SERVICIOS AL EXTERIOR</v>
          </cell>
          <cell r="I286" t="str">
            <v>SRI</v>
          </cell>
          <cell r="L286">
            <v>2003</v>
          </cell>
          <cell r="M286" t="str">
            <v>C</v>
          </cell>
          <cell r="N286" t="str">
            <v>P</v>
          </cell>
          <cell r="O286" t="str">
            <v>BACHILLER</v>
          </cell>
          <cell r="P286">
            <v>846314</v>
          </cell>
          <cell r="Q286">
            <v>0</v>
          </cell>
          <cell r="R286" t="str">
            <v>2</v>
          </cell>
          <cell r="S286">
            <v>17047</v>
          </cell>
          <cell r="T286">
            <v>34394</v>
          </cell>
          <cell r="U286">
            <v>57.008333333333333</v>
          </cell>
          <cell r="V286">
            <v>21</v>
          </cell>
          <cell r="W286">
            <v>9.5111111111111111</v>
          </cell>
          <cell r="X286" t="str">
            <v>6Asistencial</v>
          </cell>
          <cell r="Y286">
            <v>8073835.5600000005</v>
          </cell>
          <cell r="Z286" t="str">
            <v>CENTRO</v>
          </cell>
          <cell r="AA286" t="str">
            <v>Mant</v>
          </cell>
          <cell r="AB286" t="str">
            <v>5040-22</v>
          </cell>
          <cell r="AC286">
            <v>41417825</v>
          </cell>
        </row>
        <row r="287">
          <cell r="C287" t="str">
            <v>ORTIZ RIAÑO ANA CLEOFE</v>
          </cell>
          <cell r="D287" t="str">
            <v>3020-06</v>
          </cell>
          <cell r="E287">
            <v>18995922.495416671</v>
          </cell>
          <cell r="F287" t="str">
            <v>Profesional Universitario</v>
          </cell>
          <cell r="G287" t="str">
            <v>16SDT</v>
          </cell>
          <cell r="H287" t="str">
            <v>DIVISION PROGRAMAS EN ADMINISTRACION</v>
          </cell>
          <cell r="L287" t="str">
            <v>MCF</v>
          </cell>
          <cell r="M287" t="str">
            <v>C</v>
          </cell>
          <cell r="O287" t="str">
            <v>UN</v>
          </cell>
          <cell r="P287">
            <v>935634</v>
          </cell>
          <cell r="Q287">
            <v>0</v>
          </cell>
          <cell r="R287" t="str">
            <v>2</v>
          </cell>
          <cell r="S287">
            <v>18655</v>
          </cell>
          <cell r="T287">
            <v>33501</v>
          </cell>
          <cell r="U287">
            <v>52.605555555555554</v>
          </cell>
          <cell r="V287">
            <v>13.166666666666666</v>
          </cell>
          <cell r="W287">
            <v>11.958333333333334</v>
          </cell>
          <cell r="X287" t="str">
            <v>4Profesional</v>
          </cell>
          <cell r="Y287">
            <v>19204715.355436344</v>
          </cell>
          <cell r="AA287" t="str">
            <v>Mant</v>
          </cell>
          <cell r="AB287" t="str">
            <v>3020-06</v>
          </cell>
          <cell r="AC287">
            <v>41514878</v>
          </cell>
        </row>
        <row r="288">
          <cell r="C288" t="str">
            <v>OSORIO CARVAJAL DARIO ALBERTO</v>
          </cell>
          <cell r="D288" t="str">
            <v>4065-09</v>
          </cell>
          <cell r="E288">
            <v>14586952.714583334</v>
          </cell>
          <cell r="F288" t="str">
            <v>Técnico Administrativo</v>
          </cell>
          <cell r="G288" t="str">
            <v>22NOROCCIDENTE</v>
          </cell>
          <cell r="H288" t="str">
            <v>GRUPO FINANCIERO</v>
          </cell>
          <cell r="K288" t="str">
            <v>X</v>
          </cell>
          <cell r="M288" t="str">
            <v>C</v>
          </cell>
          <cell r="O288" t="str">
            <v>BACHILLER</v>
          </cell>
          <cell r="P288">
            <v>688731</v>
          </cell>
          <cell r="Q288">
            <v>0</v>
          </cell>
          <cell r="R288" t="str">
            <v>1</v>
          </cell>
          <cell r="S288">
            <v>22900</v>
          </cell>
          <cell r="T288">
            <v>31807</v>
          </cell>
          <cell r="U288">
            <v>40.983333333333334</v>
          </cell>
          <cell r="V288">
            <v>0</v>
          </cell>
          <cell r="W288">
            <v>16.597222222222221</v>
          </cell>
          <cell r="X288" t="str">
            <v>5Tecnico</v>
          </cell>
          <cell r="Y288">
            <v>20328590.256540511</v>
          </cell>
          <cell r="Z288" t="str">
            <v>NOROCCIDENTE</v>
          </cell>
          <cell r="AA288" t="str">
            <v>SUP</v>
          </cell>
          <cell r="AB288" t="str">
            <v>sale</v>
          </cell>
          <cell r="AC288">
            <v>71622743</v>
          </cell>
        </row>
        <row r="289">
          <cell r="C289" t="str">
            <v>OSORIO MOLANO NATIMILENA</v>
          </cell>
          <cell r="D289" t="str">
            <v>5120-17</v>
          </cell>
          <cell r="E289">
            <v>14891116.80625</v>
          </cell>
          <cell r="F289" t="str">
            <v>Auxiliar Administrativo</v>
          </cell>
          <cell r="G289" t="str">
            <v>19SDF</v>
          </cell>
          <cell r="H289" t="str">
            <v>GRUPO TESORERIA</v>
          </cell>
          <cell r="K289" t="str">
            <v>X</v>
          </cell>
          <cell r="M289" t="str">
            <v>C</v>
          </cell>
          <cell r="O289" t="str">
            <v>BACHILLER</v>
          </cell>
          <cell r="P289">
            <v>703542</v>
          </cell>
          <cell r="Q289">
            <v>0</v>
          </cell>
          <cell r="R289" t="str">
            <v>2</v>
          </cell>
          <cell r="S289">
            <v>21406</v>
          </cell>
          <cell r="T289">
            <v>33611</v>
          </cell>
          <cell r="U289">
            <v>45.072222222222223</v>
          </cell>
          <cell r="V289">
            <v>3.5</v>
          </cell>
          <cell r="W289">
            <v>11.658333333333333</v>
          </cell>
          <cell r="X289" t="str">
            <v>6Asistencial</v>
          </cell>
          <cell r="Y289">
            <v>14795869.356600694</v>
          </cell>
          <cell r="AA289" t="str">
            <v>SUP</v>
          </cell>
          <cell r="AB289" t="str">
            <v>sale</v>
          </cell>
          <cell r="AC289">
            <v>39520529</v>
          </cell>
        </row>
        <row r="290">
          <cell r="C290" t="str">
            <v>OSORIO OSORIO WALTER</v>
          </cell>
          <cell r="D290" t="str">
            <v>4065-09</v>
          </cell>
          <cell r="E290">
            <v>14586952.714583334</v>
          </cell>
          <cell r="F290" t="str">
            <v>Técnico Administrativo</v>
          </cell>
          <cell r="G290" t="str">
            <v>25SUROCCIDENTE</v>
          </cell>
          <cell r="H290" t="str">
            <v>GRUPO FINANCIERO</v>
          </cell>
          <cell r="K290" t="str">
            <v>X</v>
          </cell>
          <cell r="M290" t="str">
            <v>C</v>
          </cell>
          <cell r="N290" t="str">
            <v>P</v>
          </cell>
          <cell r="O290" t="str">
            <v>BACHILLER</v>
          </cell>
          <cell r="P290">
            <v>688731</v>
          </cell>
          <cell r="Q290">
            <v>0</v>
          </cell>
          <cell r="R290" t="str">
            <v>1</v>
          </cell>
          <cell r="S290">
            <v>20500</v>
          </cell>
          <cell r="T290">
            <v>30257</v>
          </cell>
          <cell r="U290">
            <v>47.555555555555557</v>
          </cell>
          <cell r="V290">
            <v>0</v>
          </cell>
          <cell r="W290">
            <v>20.841666666666665</v>
          </cell>
          <cell r="X290" t="str">
            <v>5Tecnico</v>
          </cell>
          <cell r="Y290">
            <v>6570493.7400000002</v>
          </cell>
          <cell r="Z290" t="str">
            <v>SUROCCIDENTE</v>
          </cell>
          <cell r="AA290" t="str">
            <v>SUP</v>
          </cell>
          <cell r="AB290" t="str">
            <v>sale</v>
          </cell>
          <cell r="AC290">
            <v>16584269</v>
          </cell>
        </row>
        <row r="291">
          <cell r="C291" t="str">
            <v>OSPINA CARDONA MARIO</v>
          </cell>
          <cell r="D291" t="str">
            <v>2040-18</v>
          </cell>
          <cell r="E291">
            <v>38152175.625416674</v>
          </cell>
          <cell r="F291" t="str">
            <v>Jefe de División</v>
          </cell>
          <cell r="G291" t="str">
            <v>16SDT</v>
          </cell>
          <cell r="H291" t="str">
            <v>DIVISION PROGRAMAS EN ADMINISTRACION</v>
          </cell>
          <cell r="K291" t="str">
            <v>x</v>
          </cell>
          <cell r="M291" t="str">
            <v>C</v>
          </cell>
          <cell r="N291" t="str">
            <v>P</v>
          </cell>
          <cell r="O291" t="str">
            <v>ES</v>
          </cell>
          <cell r="P291">
            <v>1879165</v>
          </cell>
          <cell r="Q291">
            <v>0</v>
          </cell>
          <cell r="R291" t="str">
            <v>1</v>
          </cell>
          <cell r="S291">
            <v>19012</v>
          </cell>
          <cell r="T291">
            <v>28081</v>
          </cell>
          <cell r="U291">
            <v>51.62777777777778</v>
          </cell>
          <cell r="V291">
            <v>9.1666666666666661</v>
          </cell>
          <cell r="W291">
            <v>26.8</v>
          </cell>
          <cell r="X291" t="str">
            <v>3Ejecutivo</v>
          </cell>
          <cell r="Y291">
            <v>13146638.34</v>
          </cell>
          <cell r="AA291" t="str">
            <v>SUP</v>
          </cell>
          <cell r="AB291" t="str">
            <v>sale</v>
          </cell>
          <cell r="AC291">
            <v>19192649</v>
          </cell>
        </row>
        <row r="292">
          <cell r="C292" t="str">
            <v>OSPINA MONTEALEGRE HELENA</v>
          </cell>
          <cell r="D292" t="str">
            <v>5120-10</v>
          </cell>
          <cell r="E292">
            <v>11597824.078333335</v>
          </cell>
          <cell r="F292" t="str">
            <v>Auxiliar Administrativo</v>
          </cell>
          <cell r="G292" t="str">
            <v>21CENTRO</v>
          </cell>
          <cell r="H292" t="str">
            <v>GRUPO ATENCION AL USUARIO</v>
          </cell>
          <cell r="L292">
            <v>2003</v>
          </cell>
          <cell r="M292" t="str">
            <v>C</v>
          </cell>
          <cell r="O292" t="str">
            <v>UN</v>
          </cell>
          <cell r="P292">
            <v>515106</v>
          </cell>
          <cell r="Q292">
            <v>0</v>
          </cell>
          <cell r="R292" t="str">
            <v>2</v>
          </cell>
          <cell r="S292">
            <v>14709</v>
          </cell>
          <cell r="T292">
            <v>33270</v>
          </cell>
          <cell r="U292">
            <v>63.408333333333331</v>
          </cell>
          <cell r="V292">
            <v>18</v>
          </cell>
          <cell r="W292">
            <v>12.594444444444445</v>
          </cell>
          <cell r="X292" t="str">
            <v>6Asistencial</v>
          </cell>
          <cell r="Y292">
            <v>12551393.255976852</v>
          </cell>
          <cell r="Z292" t="str">
            <v>CENTRO</v>
          </cell>
          <cell r="AA292" t="str">
            <v>Mant</v>
          </cell>
          <cell r="AB292" t="str">
            <v>5120-10</v>
          </cell>
          <cell r="AC292">
            <v>20234321</v>
          </cell>
        </row>
        <row r="293">
          <cell r="C293" t="str">
            <v>OSPINA ROMERO OTTO NELSON</v>
          </cell>
          <cell r="D293" t="str">
            <v>4065-11</v>
          </cell>
          <cell r="E293">
            <v>16080398.177083332</v>
          </cell>
          <cell r="F293" t="str">
            <v>Técnico Administrativo</v>
          </cell>
          <cell r="G293" t="str">
            <v>24ORIENTE</v>
          </cell>
          <cell r="H293" t="str">
            <v>GRUPO SERVICIOS</v>
          </cell>
          <cell r="K293" t="str">
            <v>x</v>
          </cell>
          <cell r="M293" t="str">
            <v>C</v>
          </cell>
          <cell r="O293" t="str">
            <v>ES</v>
          </cell>
          <cell r="P293">
            <v>761453</v>
          </cell>
          <cell r="Q293">
            <v>0</v>
          </cell>
          <cell r="R293" t="str">
            <v>1</v>
          </cell>
          <cell r="S293">
            <v>20949</v>
          </cell>
          <cell r="T293">
            <v>28522</v>
          </cell>
          <cell r="U293">
            <v>46.322222222222223</v>
          </cell>
          <cell r="V293">
            <v>0</v>
          </cell>
          <cell r="W293">
            <v>25.594444444444445</v>
          </cell>
          <cell r="X293" t="str">
            <v>5Tecnico</v>
          </cell>
          <cell r="Y293">
            <v>34094214.692542821</v>
          </cell>
          <cell r="Z293" t="str">
            <v>ORIENTE</v>
          </cell>
          <cell r="AA293" t="str">
            <v>SUP</v>
          </cell>
          <cell r="AB293" t="str">
            <v>sale</v>
          </cell>
          <cell r="AC293">
            <v>6757874</v>
          </cell>
        </row>
        <row r="294">
          <cell r="C294" t="str">
            <v>OTALORA ARIAS ELIZABETH</v>
          </cell>
          <cell r="D294" t="str">
            <v>5120-17</v>
          </cell>
          <cell r="E294">
            <v>14891116.80625</v>
          </cell>
          <cell r="F294" t="str">
            <v>Auxiliar Administrativo</v>
          </cell>
          <cell r="G294" t="str">
            <v>11OCI</v>
          </cell>
          <cell r="H294" t="str">
            <v>OFICINA CONTROL INTERNO</v>
          </cell>
          <cell r="K294" t="str">
            <v>X</v>
          </cell>
          <cell r="M294" t="str">
            <v>C</v>
          </cell>
          <cell r="O294" t="str">
            <v>TC</v>
          </cell>
          <cell r="P294">
            <v>703542</v>
          </cell>
          <cell r="Q294">
            <v>0</v>
          </cell>
          <cell r="R294" t="str">
            <v>2</v>
          </cell>
          <cell r="S294">
            <v>23876</v>
          </cell>
          <cell r="T294">
            <v>35128</v>
          </cell>
          <cell r="U294">
            <v>38.30833333333333</v>
          </cell>
          <cell r="V294">
            <v>4.25</v>
          </cell>
          <cell r="W294">
            <v>7.5027777777777782</v>
          </cell>
          <cell r="X294" t="str">
            <v>6Asistencial</v>
          </cell>
          <cell r="Y294">
            <v>5567057.4842743063</v>
          </cell>
          <cell r="AA294" t="str">
            <v>SUP</v>
          </cell>
          <cell r="AB294" t="str">
            <v>sale</v>
          </cell>
          <cell r="AC294">
            <v>65694312</v>
          </cell>
        </row>
        <row r="295">
          <cell r="C295" t="str">
            <v>OTERO NAVARRETE ELSA MARINA</v>
          </cell>
          <cell r="D295" t="str">
            <v>5120-12</v>
          </cell>
          <cell r="E295">
            <v>14637144.369583335</v>
          </cell>
          <cell r="F295" t="str">
            <v>Auxiliar Administrativo</v>
          </cell>
          <cell r="G295" t="str">
            <v>20SEG</v>
          </cell>
          <cell r="H295" t="str">
            <v>GRUPO CORRESPONDENCIA</v>
          </cell>
          <cell r="L295">
            <v>2005</v>
          </cell>
          <cell r="M295" t="str">
            <v>C</v>
          </cell>
          <cell r="O295" t="str">
            <v>TC</v>
          </cell>
          <cell r="P295">
            <v>596996</v>
          </cell>
          <cell r="Q295">
            <v>66107</v>
          </cell>
          <cell r="R295" t="str">
            <v>2</v>
          </cell>
          <cell r="S295">
            <v>18375</v>
          </cell>
          <cell r="T295">
            <v>27104</v>
          </cell>
          <cell r="U295">
            <v>53.369444444444447</v>
          </cell>
          <cell r="V295">
            <v>6.166666666666667</v>
          </cell>
          <cell r="W295">
            <v>29.469444444444445</v>
          </cell>
          <cell r="X295" t="str">
            <v>6Asistencial</v>
          </cell>
          <cell r="Y295">
            <v>36128388.812503472</v>
          </cell>
          <cell r="AA295" t="str">
            <v>Mant</v>
          </cell>
          <cell r="AB295" t="str">
            <v>5120-12</v>
          </cell>
          <cell r="AC295">
            <v>41493883</v>
          </cell>
        </row>
        <row r="296">
          <cell r="C296" t="str">
            <v>PAEZ  MARIA MIREYA</v>
          </cell>
          <cell r="D296" t="str">
            <v>3020-08</v>
          </cell>
          <cell r="E296">
            <v>21737684.064999994</v>
          </cell>
          <cell r="F296" t="str">
            <v>Profesional Universitario</v>
          </cell>
          <cell r="G296" t="str">
            <v>21CENTRO</v>
          </cell>
          <cell r="H296" t="str">
            <v>DIVISION FINANCIERA</v>
          </cell>
          <cell r="K296" t="str">
            <v>x</v>
          </cell>
          <cell r="M296" t="str">
            <v>C</v>
          </cell>
          <cell r="O296" t="str">
            <v>UN</v>
          </cell>
          <cell r="P296">
            <v>1044033</v>
          </cell>
          <cell r="Q296">
            <v>26645</v>
          </cell>
          <cell r="R296" t="str">
            <v>2</v>
          </cell>
          <cell r="S296">
            <v>19136</v>
          </cell>
          <cell r="T296">
            <v>27444</v>
          </cell>
          <cell r="U296">
            <v>51.286111111111111</v>
          </cell>
          <cell r="V296">
            <v>0</v>
          </cell>
          <cell r="W296">
            <v>28.544444444444444</v>
          </cell>
          <cell r="X296" t="str">
            <v>4Profesional</v>
          </cell>
          <cell r="Y296">
            <v>50990923.038152777</v>
          </cell>
          <cell r="Z296" t="str">
            <v>CENTRO</v>
          </cell>
          <cell r="AA296" t="str">
            <v>SUP</v>
          </cell>
          <cell r="AB296" t="str">
            <v>sale</v>
          </cell>
          <cell r="AC296">
            <v>20523848</v>
          </cell>
        </row>
        <row r="297">
          <cell r="C297" t="str">
            <v>PALACIO DE BLANCO MARIA LEINED</v>
          </cell>
          <cell r="D297" t="str">
            <v>3020-06</v>
          </cell>
          <cell r="E297">
            <v>23768462.017499998</v>
          </cell>
          <cell r="F297" t="str">
            <v>Profesional Universitario</v>
          </cell>
          <cell r="G297" t="str">
            <v>25SUROCCIDENTE</v>
          </cell>
          <cell r="H297" t="str">
            <v>GRUPO ADMINISTRATIVO</v>
          </cell>
          <cell r="K297" t="str">
            <v>x</v>
          </cell>
          <cell r="M297" t="str">
            <v>C</v>
          </cell>
          <cell r="N297" t="str">
            <v>P</v>
          </cell>
          <cell r="O297" t="str">
            <v>BACHILLER</v>
          </cell>
          <cell r="P297">
            <v>935634</v>
          </cell>
          <cell r="Q297">
            <v>111309</v>
          </cell>
          <cell r="R297" t="str">
            <v>2</v>
          </cell>
          <cell r="S297">
            <v>19173</v>
          </cell>
          <cell r="T297">
            <v>26191</v>
          </cell>
          <cell r="U297">
            <v>51.18611111111111</v>
          </cell>
          <cell r="V297">
            <v>0</v>
          </cell>
          <cell r="W297">
            <v>31.972222222222221</v>
          </cell>
          <cell r="X297" t="str">
            <v>4Profesional</v>
          </cell>
          <cell r="Y297">
            <v>8925948.3599999994</v>
          </cell>
          <cell r="Z297" t="str">
            <v>SUROCCIDENTE</v>
          </cell>
          <cell r="AA297" t="str">
            <v>SUP</v>
          </cell>
          <cell r="AB297" t="str">
            <v>sale</v>
          </cell>
          <cell r="AC297">
            <v>31250601</v>
          </cell>
        </row>
        <row r="298">
          <cell r="C298" t="str">
            <v>PALACIO TAYLOR MARIA IDALIDES</v>
          </cell>
          <cell r="D298" t="str">
            <v>5120-09</v>
          </cell>
          <cell r="E298">
            <v>10643889.421249999</v>
          </cell>
          <cell r="F298" t="str">
            <v>Auxiliar Administrativo</v>
          </cell>
          <cell r="G298" t="str">
            <v>23NORTE</v>
          </cell>
          <cell r="H298" t="str">
            <v>GRUPO OPERATIVO</v>
          </cell>
          <cell r="L298" t="str">
            <v>MCF</v>
          </cell>
          <cell r="M298" t="str">
            <v>C</v>
          </cell>
          <cell r="N298" t="str">
            <v>P</v>
          </cell>
          <cell r="O298" t="str">
            <v>BACHILLER</v>
          </cell>
          <cell r="P298">
            <v>468655</v>
          </cell>
          <cell r="Q298">
            <v>0</v>
          </cell>
          <cell r="R298" t="str">
            <v>2</v>
          </cell>
          <cell r="S298">
            <v>21915</v>
          </cell>
          <cell r="T298">
            <v>36552</v>
          </cell>
          <cell r="U298">
            <v>43.680555555555557</v>
          </cell>
          <cell r="V298">
            <v>2.0833333333333335</v>
          </cell>
          <cell r="W298">
            <v>3.6055555555555556</v>
          </cell>
          <cell r="X298" t="str">
            <v>6Asistencial</v>
          </cell>
          <cell r="Y298">
            <v>5663227.0200000005</v>
          </cell>
          <cell r="Z298" t="str">
            <v>NORTE</v>
          </cell>
          <cell r="AA298" t="str">
            <v>Mant</v>
          </cell>
          <cell r="AB298" t="str">
            <v>5120-09</v>
          </cell>
          <cell r="AC298">
            <v>36540399</v>
          </cell>
        </row>
        <row r="299">
          <cell r="C299" t="str">
            <v>PALACIOS QUICENO OLGA ISABEL</v>
          </cell>
          <cell r="D299" t="str">
            <v>5120-12</v>
          </cell>
          <cell r="E299">
            <v>13279546.932500001</v>
          </cell>
          <cell r="F299" t="str">
            <v>Auxiliar Administrativo</v>
          </cell>
          <cell r="G299" t="str">
            <v>21CENTRO</v>
          </cell>
          <cell r="H299" t="str">
            <v>GRUPO ATENCION AL USUARIO</v>
          </cell>
          <cell r="L299" t="str">
            <v>MCF</v>
          </cell>
          <cell r="M299" t="str">
            <v>C</v>
          </cell>
          <cell r="O299" t="str">
            <v>TL</v>
          </cell>
          <cell r="P299">
            <v>596996</v>
          </cell>
          <cell r="Q299">
            <v>0</v>
          </cell>
          <cell r="R299" t="str">
            <v>2</v>
          </cell>
          <cell r="S299">
            <v>23288</v>
          </cell>
          <cell r="T299">
            <v>35121</v>
          </cell>
          <cell r="U299">
            <v>39.919444444444444</v>
          </cell>
          <cell r="V299">
            <v>2</v>
          </cell>
          <cell r="W299">
            <v>7.5250000000000004</v>
          </cell>
          <cell r="X299" t="str">
            <v>6Asistencial</v>
          </cell>
          <cell r="Y299">
            <v>5028612.726270834</v>
          </cell>
          <cell r="Z299" t="str">
            <v>CENTRO</v>
          </cell>
          <cell r="AA299" t="str">
            <v>Mant</v>
          </cell>
          <cell r="AB299" t="str">
            <v>5120-12</v>
          </cell>
          <cell r="AC299">
            <v>43074911</v>
          </cell>
        </row>
        <row r="300">
          <cell r="C300" t="str">
            <v>PALOMEQUE GARCIA DOLLY CLARIZA</v>
          </cell>
          <cell r="D300" t="str">
            <v>3020-06</v>
          </cell>
          <cell r="E300">
            <v>21241444.095416673</v>
          </cell>
          <cell r="F300" t="str">
            <v>Profesional Universitario</v>
          </cell>
          <cell r="G300" t="str">
            <v>25SUROCCIDENTE</v>
          </cell>
          <cell r="H300" t="str">
            <v>GRUPO FINANCIERO</v>
          </cell>
          <cell r="M300" t="str">
            <v>C</v>
          </cell>
          <cell r="O300" t="str">
            <v>ES</v>
          </cell>
          <cell r="P300">
            <v>935634</v>
          </cell>
          <cell r="Q300">
            <v>0</v>
          </cell>
          <cell r="R300" t="str">
            <v>2</v>
          </cell>
          <cell r="S300">
            <v>26157</v>
          </cell>
          <cell r="T300">
            <v>34885</v>
          </cell>
          <cell r="U300">
            <v>32.06388888888889</v>
          </cell>
          <cell r="V300">
            <v>0</v>
          </cell>
          <cell r="W300">
            <v>8.1666666666666661</v>
          </cell>
          <cell r="X300" t="str">
            <v>4Profesional</v>
          </cell>
          <cell r="Y300">
            <v>7583787.3996909717</v>
          </cell>
          <cell r="Z300" t="str">
            <v>SUROCCIDENTE</v>
          </cell>
          <cell r="AA300" t="str">
            <v>Mant</v>
          </cell>
          <cell r="AB300" t="str">
            <v>3020-06</v>
          </cell>
          <cell r="AC300">
            <v>66741733</v>
          </cell>
        </row>
        <row r="301">
          <cell r="C301" t="str">
            <v>PALOMINO PARDO JACQUELINE</v>
          </cell>
          <cell r="D301" t="str">
            <v>3020-06</v>
          </cell>
          <cell r="E301">
            <v>21241444.095416673</v>
          </cell>
          <cell r="F301" t="str">
            <v>Profesional Universitario</v>
          </cell>
          <cell r="G301" t="str">
            <v>21CENTRO</v>
          </cell>
          <cell r="H301" t="str">
            <v>GRUPO CARTERA</v>
          </cell>
          <cell r="K301" t="str">
            <v>X</v>
          </cell>
          <cell r="M301" t="str">
            <v>C</v>
          </cell>
          <cell r="O301" t="str">
            <v>ES</v>
          </cell>
          <cell r="P301">
            <v>935634</v>
          </cell>
          <cell r="Q301">
            <v>0</v>
          </cell>
          <cell r="R301" t="str">
            <v>2</v>
          </cell>
          <cell r="S301">
            <v>24639</v>
          </cell>
          <cell r="T301">
            <v>36150</v>
          </cell>
          <cell r="U301">
            <v>36.219444444444441</v>
          </cell>
          <cell r="V301">
            <v>0</v>
          </cell>
          <cell r="W301">
            <v>4.7055555555555557</v>
          </cell>
          <cell r="X301" t="str">
            <v>4Profesional</v>
          </cell>
          <cell r="Y301">
            <v>4867206.8386076391</v>
          </cell>
          <cell r="Z301" t="str">
            <v>CENTRO</v>
          </cell>
          <cell r="AA301" t="str">
            <v>SUP</v>
          </cell>
          <cell r="AB301" t="str">
            <v>sale</v>
          </cell>
          <cell r="AC301">
            <v>51786992</v>
          </cell>
        </row>
        <row r="302">
          <cell r="C302" t="str">
            <v>PANTOJA MALDONADO SIRLY ESTHER</v>
          </cell>
          <cell r="D302" t="str">
            <v>4065-11</v>
          </cell>
          <cell r="E302">
            <v>16080398.177083332</v>
          </cell>
          <cell r="F302" t="str">
            <v>Técnico Administrativo</v>
          </cell>
          <cell r="G302" t="str">
            <v>23NORTE</v>
          </cell>
          <cell r="H302" t="str">
            <v>GRUPO SERVICIOS</v>
          </cell>
          <cell r="K302" t="str">
            <v>X</v>
          </cell>
          <cell r="M302" t="str">
            <v>C</v>
          </cell>
          <cell r="O302" t="str">
            <v>BACHILLER</v>
          </cell>
          <cell r="P302">
            <v>761453</v>
          </cell>
          <cell r="Q302">
            <v>0</v>
          </cell>
          <cell r="R302" t="str">
            <v>2</v>
          </cell>
          <cell r="S302">
            <v>21349</v>
          </cell>
          <cell r="T302">
            <v>31292</v>
          </cell>
          <cell r="U302">
            <v>45.227777777777774</v>
          </cell>
          <cell r="V302">
            <v>0</v>
          </cell>
          <cell r="W302">
            <v>18.008333333333333</v>
          </cell>
          <cell r="X302" t="str">
            <v>5Tecnico</v>
          </cell>
          <cell r="Y302">
            <v>24196930.879815977</v>
          </cell>
          <cell r="Z302" t="str">
            <v>NORTE</v>
          </cell>
          <cell r="AA302" t="str">
            <v>SUP</v>
          </cell>
          <cell r="AB302" t="str">
            <v>sale</v>
          </cell>
          <cell r="AC302">
            <v>45438303</v>
          </cell>
        </row>
        <row r="303">
          <cell r="C303" t="str">
            <v>PARADA JIMENEZ JOSE EDUARDO</v>
          </cell>
          <cell r="D303" t="str">
            <v>3020-06</v>
          </cell>
          <cell r="E303">
            <v>21241444.095416673</v>
          </cell>
          <cell r="F303" t="str">
            <v>Profesional Universitario</v>
          </cell>
          <cell r="G303" t="str">
            <v>20SEG</v>
          </cell>
          <cell r="H303" t="str">
            <v>GRUPO ADMINISTRACION PERSONAL</v>
          </cell>
          <cell r="M303" t="str">
            <v>C</v>
          </cell>
          <cell r="N303" t="str">
            <v>VE</v>
          </cell>
          <cell r="O303" t="str">
            <v>ES</v>
          </cell>
          <cell r="P303">
            <v>935634</v>
          </cell>
          <cell r="Q303">
            <v>0</v>
          </cell>
          <cell r="R303" t="str">
            <v>1</v>
          </cell>
          <cell r="S303">
            <v>24809</v>
          </cell>
          <cell r="T303">
            <v>33227</v>
          </cell>
          <cell r="U303">
            <v>35.755555555555553</v>
          </cell>
          <cell r="V303">
            <v>0</v>
          </cell>
          <cell r="W303">
            <v>12.708333333333334</v>
          </cell>
          <cell r="X303" t="str">
            <v>4Profesional</v>
          </cell>
          <cell r="Y303">
            <v>20412084.493695606</v>
          </cell>
          <cell r="AA303" t="str">
            <v>Mant</v>
          </cell>
          <cell r="AB303" t="str">
            <v>3020-06</v>
          </cell>
          <cell r="AC303">
            <v>79434805</v>
          </cell>
        </row>
        <row r="304">
          <cell r="C304" t="str">
            <v>PAREDES CAMARGO JOSE JOAQUIN</v>
          </cell>
          <cell r="D304" t="str">
            <v>4065-15</v>
          </cell>
          <cell r="E304">
            <v>21241444.095416673</v>
          </cell>
          <cell r="F304" t="str">
            <v>Técnico Administrativo</v>
          </cell>
          <cell r="G304" t="str">
            <v>24ORIENTE</v>
          </cell>
          <cell r="H304" t="str">
            <v>GRUPO ADMINISTRATIVO Y FINANCIERO</v>
          </cell>
          <cell r="L304">
            <v>2003</v>
          </cell>
          <cell r="M304" t="str">
            <v>C</v>
          </cell>
          <cell r="O304" t="str">
            <v>ES</v>
          </cell>
          <cell r="P304">
            <v>935634</v>
          </cell>
          <cell r="Q304">
            <v>0</v>
          </cell>
          <cell r="R304" t="str">
            <v>1</v>
          </cell>
          <cell r="S304">
            <v>17009</v>
          </cell>
          <cell r="T304">
            <v>29830</v>
          </cell>
          <cell r="U304">
            <v>57.108333333333334</v>
          </cell>
          <cell r="V304">
            <v>5.333333333333333</v>
          </cell>
          <cell r="W304">
            <v>22.011111111111113</v>
          </cell>
          <cell r="X304" t="str">
            <v>5Tecnico</v>
          </cell>
          <cell r="Y304">
            <v>34598671.868241899</v>
          </cell>
          <cell r="Z304" t="str">
            <v>ORIENTE</v>
          </cell>
          <cell r="AA304" t="str">
            <v>Mant</v>
          </cell>
          <cell r="AB304" t="str">
            <v>4065-15</v>
          </cell>
          <cell r="AC304">
            <v>6746370</v>
          </cell>
        </row>
        <row r="305">
          <cell r="C305" t="str">
            <v>PARRA LOPEZ CELMA CONSTANZA</v>
          </cell>
          <cell r="D305" t="str">
            <v>4065-15</v>
          </cell>
          <cell r="E305">
            <v>21241444.095416673</v>
          </cell>
          <cell r="F305" t="str">
            <v>Técnico Administrativo</v>
          </cell>
          <cell r="G305" t="str">
            <v>21CENTRO</v>
          </cell>
          <cell r="H305" t="str">
            <v>GRUPO ATENCION AL USUARIO</v>
          </cell>
          <cell r="M305" t="str">
            <v>C</v>
          </cell>
          <cell r="O305" t="str">
            <v>ES</v>
          </cell>
          <cell r="P305">
            <v>935634</v>
          </cell>
          <cell r="Q305">
            <v>0</v>
          </cell>
          <cell r="R305" t="str">
            <v>2</v>
          </cell>
          <cell r="S305">
            <v>23402</v>
          </cell>
          <cell r="T305">
            <v>32752</v>
          </cell>
          <cell r="U305">
            <v>39.608333333333334</v>
          </cell>
          <cell r="V305">
            <v>0</v>
          </cell>
          <cell r="W305">
            <v>14.011111111111111</v>
          </cell>
          <cell r="X305" t="str">
            <v>5Tecnico</v>
          </cell>
          <cell r="Y305">
            <v>22374059.343366899</v>
          </cell>
          <cell r="Z305" t="str">
            <v>CENTRO</v>
          </cell>
          <cell r="AA305" t="str">
            <v>Mant</v>
          </cell>
          <cell r="AB305" t="str">
            <v>4065-15</v>
          </cell>
          <cell r="AC305">
            <v>51766788</v>
          </cell>
        </row>
        <row r="306">
          <cell r="C306" t="str">
            <v>PARRA PRIETO HECTOR HERNANDO</v>
          </cell>
          <cell r="D306" t="str">
            <v>3020-10</v>
          </cell>
          <cell r="E306">
            <v>23062173.132083338</v>
          </cell>
          <cell r="F306" t="str">
            <v>Profesional Universitario</v>
          </cell>
          <cell r="G306" t="str">
            <v>21CENTRO</v>
          </cell>
          <cell r="H306" t="str">
            <v>DIVISION SERVICIOS AL EXTERIOR</v>
          </cell>
          <cell r="I306" t="str">
            <v>SRI</v>
          </cell>
          <cell r="M306" t="str">
            <v>C</v>
          </cell>
          <cell r="N306" t="str">
            <v>VE</v>
          </cell>
          <cell r="O306" t="str">
            <v>UN</v>
          </cell>
          <cell r="P306">
            <v>1135915</v>
          </cell>
          <cell r="Q306">
            <v>0</v>
          </cell>
          <cell r="R306" t="str">
            <v>1</v>
          </cell>
          <cell r="S306">
            <v>22400</v>
          </cell>
          <cell r="T306">
            <v>34373</v>
          </cell>
          <cell r="U306">
            <v>42.35</v>
          </cell>
          <cell r="V306">
            <v>3.5</v>
          </cell>
          <cell r="W306">
            <v>9.5749999999999993</v>
          </cell>
          <cell r="X306" t="str">
            <v>4Profesional</v>
          </cell>
          <cell r="Y306">
            <v>18918207.438723378</v>
          </cell>
          <cell r="Z306" t="str">
            <v>CENTRO</v>
          </cell>
          <cell r="AA306" t="str">
            <v>Mant</v>
          </cell>
          <cell r="AB306" t="str">
            <v>3020-10</v>
          </cell>
          <cell r="AC306">
            <v>79109356</v>
          </cell>
        </row>
        <row r="307">
          <cell r="C307" t="str">
            <v>PAZ DE DELGADO GLORIA PATRICIA</v>
          </cell>
          <cell r="D307" t="str">
            <v>4065-11</v>
          </cell>
          <cell r="E307">
            <v>17907885.377083331</v>
          </cell>
          <cell r="F307" t="str">
            <v>Técnico Administrativo</v>
          </cell>
          <cell r="G307" t="str">
            <v>25SUROCCIDENTE</v>
          </cell>
          <cell r="H307" t="str">
            <v>GRUPO ADMINISTRATIVO Y FINANCIERO</v>
          </cell>
          <cell r="K307" t="str">
            <v>X</v>
          </cell>
          <cell r="M307" t="str">
            <v>C</v>
          </cell>
          <cell r="N307" t="str">
            <v>VE</v>
          </cell>
          <cell r="O307" t="str">
            <v>UN</v>
          </cell>
          <cell r="P307">
            <v>761453</v>
          </cell>
          <cell r="Q307">
            <v>0</v>
          </cell>
          <cell r="R307" t="str">
            <v>2</v>
          </cell>
          <cell r="S307">
            <v>20665</v>
          </cell>
          <cell r="T307">
            <v>28563</v>
          </cell>
          <cell r="U307">
            <v>47.1</v>
          </cell>
          <cell r="V307">
            <v>0</v>
          </cell>
          <cell r="W307">
            <v>25.475000000000001</v>
          </cell>
          <cell r="X307" t="str">
            <v>5Tecnico</v>
          </cell>
          <cell r="Y307">
            <v>33965678.539130785</v>
          </cell>
          <cell r="Z307" t="str">
            <v>SUROCCIDENTE</v>
          </cell>
          <cell r="AA307" t="str">
            <v>SUP</v>
          </cell>
          <cell r="AB307" t="str">
            <v>sale</v>
          </cell>
          <cell r="AC307">
            <v>30715961</v>
          </cell>
        </row>
        <row r="308">
          <cell r="C308" t="str">
            <v>PELAEZ GALLEGO FANNY</v>
          </cell>
          <cell r="D308" t="str">
            <v>2035-18</v>
          </cell>
          <cell r="E308">
            <v>38152175.625416674</v>
          </cell>
          <cell r="F308" t="str">
            <v>Director o Gerente Regional</v>
          </cell>
          <cell r="G308" t="str">
            <v>22NOROCCIDENTE</v>
          </cell>
          <cell r="H308" t="str">
            <v>DIRECCION REGIONAL ANTIOQUIA</v>
          </cell>
          <cell r="K308" t="str">
            <v>x</v>
          </cell>
          <cell r="M308" t="str">
            <v>LNR</v>
          </cell>
          <cell r="O308" t="str">
            <v>UN</v>
          </cell>
          <cell r="P308">
            <v>1879165</v>
          </cell>
          <cell r="Q308">
            <v>0</v>
          </cell>
          <cell r="R308" t="str">
            <v>2</v>
          </cell>
          <cell r="S308">
            <v>16813</v>
          </cell>
          <cell r="T308">
            <v>36293</v>
          </cell>
          <cell r="U308">
            <v>57.65</v>
          </cell>
          <cell r="V308">
            <v>1.9166666666666665</v>
          </cell>
          <cell r="W308">
            <v>4.3111111111111109</v>
          </cell>
          <cell r="X308" t="str">
            <v>3Ejecutivo</v>
          </cell>
          <cell r="Y308">
            <v>13146638.34</v>
          </cell>
          <cell r="Z308" t="str">
            <v>NOROCCIDENTE</v>
          </cell>
          <cell r="AA308" t="str">
            <v>SUP</v>
          </cell>
          <cell r="AB308" t="str">
            <v>sale</v>
          </cell>
          <cell r="AC308">
            <v>32411104</v>
          </cell>
        </row>
        <row r="309">
          <cell r="C309" t="str">
            <v>PEÑA NAVARRO ARCELIA DE-JESUS</v>
          </cell>
          <cell r="D309" t="str">
            <v>3020-06</v>
          </cell>
          <cell r="E309">
            <v>18995922.495416671</v>
          </cell>
          <cell r="F309" t="str">
            <v>Profesional Universitario</v>
          </cell>
          <cell r="G309" t="str">
            <v>23NORTE</v>
          </cell>
          <cell r="H309" t="str">
            <v>DIVISION ADMINISTRATIVA Y FINANCIERA</v>
          </cell>
          <cell r="M309" t="str">
            <v>C</v>
          </cell>
          <cell r="O309" t="str">
            <v>ES</v>
          </cell>
          <cell r="P309">
            <v>935634</v>
          </cell>
          <cell r="Q309">
            <v>0</v>
          </cell>
          <cell r="R309" t="str">
            <v>2</v>
          </cell>
          <cell r="S309">
            <v>22255</v>
          </cell>
          <cell r="T309">
            <v>32028</v>
          </cell>
          <cell r="U309">
            <v>42.75</v>
          </cell>
          <cell r="V309">
            <v>0</v>
          </cell>
          <cell r="W309">
            <v>15.991666666666667</v>
          </cell>
          <cell r="X309" t="str">
            <v>4Profesional</v>
          </cell>
          <cell r="Y309">
            <v>25392482.189015053</v>
          </cell>
          <cell r="Z309" t="str">
            <v>NORTE</v>
          </cell>
          <cell r="AA309" t="str">
            <v>Mant</v>
          </cell>
          <cell r="AB309" t="str">
            <v>3020-06</v>
          </cell>
          <cell r="AC309">
            <v>22634637</v>
          </cell>
        </row>
        <row r="310">
          <cell r="C310" t="str">
            <v>PEÑA URUETA RAFAEL ANTONIO</v>
          </cell>
          <cell r="D310" t="str">
            <v>5310-11</v>
          </cell>
          <cell r="E310">
            <v>19241995.709166665</v>
          </cell>
          <cell r="F310" t="str">
            <v>Conductor Mec (Asignado)</v>
          </cell>
          <cell r="G310" t="str">
            <v>23NORTE</v>
          </cell>
          <cell r="H310" t="str">
            <v>DIRECCION REGIONAL ATLANTICO</v>
          </cell>
          <cell r="L310">
            <v>2005</v>
          </cell>
          <cell r="M310" t="str">
            <v>C</v>
          </cell>
          <cell r="N310" t="str">
            <v>P</v>
          </cell>
          <cell r="O310" t="str">
            <v>PRIMARIA</v>
          </cell>
          <cell r="P310">
            <v>555997</v>
          </cell>
          <cell r="Q310">
            <v>0</v>
          </cell>
          <cell r="R310" t="str">
            <v>1</v>
          </cell>
          <cell r="S310">
            <v>18469</v>
          </cell>
          <cell r="T310">
            <v>27858</v>
          </cell>
          <cell r="U310">
            <v>53.111111111111114</v>
          </cell>
          <cell r="V310">
            <v>0</v>
          </cell>
          <cell r="W310">
            <v>27.408333333333335</v>
          </cell>
          <cell r="X310" t="str">
            <v>6Asistencial</v>
          </cell>
          <cell r="Y310">
            <v>6718667.7480000006</v>
          </cell>
          <cell r="Z310" t="str">
            <v>NORTE</v>
          </cell>
          <cell r="AA310" t="str">
            <v>Mant</v>
          </cell>
          <cell r="AB310" t="str">
            <v>5310-11</v>
          </cell>
          <cell r="AC310">
            <v>3756779</v>
          </cell>
        </row>
        <row r="311">
          <cell r="C311" t="str">
            <v>PERAFAN LOPEZ OSCAR ALFONSO</v>
          </cell>
          <cell r="D311" t="str">
            <v>4065-15</v>
          </cell>
          <cell r="E311">
            <v>22696870.593333341</v>
          </cell>
          <cell r="F311" t="str">
            <v>Técnico Administrativo</v>
          </cell>
          <cell r="G311" t="str">
            <v>25SUROCCIDENTE</v>
          </cell>
          <cell r="H311" t="str">
            <v>GRUPO ADMINISTRATIVO Y FINANCIERO</v>
          </cell>
          <cell r="L311">
            <v>2003</v>
          </cell>
          <cell r="M311" t="str">
            <v>C</v>
          </cell>
          <cell r="O311" t="str">
            <v>TC</v>
          </cell>
          <cell r="P311">
            <v>935634</v>
          </cell>
          <cell r="Q311">
            <v>64108</v>
          </cell>
          <cell r="R311" t="str">
            <v>1</v>
          </cell>
          <cell r="S311">
            <v>14458</v>
          </cell>
          <cell r="T311">
            <v>28550</v>
          </cell>
          <cell r="U311">
            <v>64.094444444444449</v>
          </cell>
          <cell r="V311">
            <v>28.333333333333332</v>
          </cell>
          <cell r="W311">
            <v>25.511111111111113</v>
          </cell>
          <cell r="X311" t="str">
            <v>5Tecnico</v>
          </cell>
          <cell r="Y311">
            <v>42613481.953648143</v>
          </cell>
          <cell r="Z311" t="str">
            <v>SUROCCIDENTE</v>
          </cell>
          <cell r="AA311" t="str">
            <v>Mant</v>
          </cell>
          <cell r="AB311" t="str">
            <v>4065-15</v>
          </cell>
          <cell r="AC311">
            <v>4605752</v>
          </cell>
        </row>
        <row r="312">
          <cell r="C312" t="str">
            <v>PERALTA MORA MARIA FERNANDA</v>
          </cell>
          <cell r="D312" t="str">
            <v>4065-11</v>
          </cell>
          <cell r="E312">
            <v>16080398.177083332</v>
          </cell>
          <cell r="F312" t="str">
            <v>Técnico Administrativo</v>
          </cell>
          <cell r="G312" t="str">
            <v>21CENTRO</v>
          </cell>
          <cell r="H312" t="str">
            <v>GRUPO PRESUPUESTO</v>
          </cell>
          <cell r="K312" t="str">
            <v>X</v>
          </cell>
          <cell r="M312" t="str">
            <v>C</v>
          </cell>
          <cell r="O312" t="str">
            <v>UN</v>
          </cell>
          <cell r="P312">
            <v>761453</v>
          </cell>
          <cell r="Q312">
            <v>0</v>
          </cell>
          <cell r="R312" t="str">
            <v>2</v>
          </cell>
          <cell r="S312">
            <v>20136</v>
          </cell>
          <cell r="T312">
            <v>29423</v>
          </cell>
          <cell r="U312">
            <v>48.552777777777777</v>
          </cell>
          <cell r="V312">
            <v>0</v>
          </cell>
          <cell r="W312">
            <v>23.122222222222224</v>
          </cell>
          <cell r="X312" t="str">
            <v>5Tecnico</v>
          </cell>
          <cell r="Y312">
            <v>30880810.857241903</v>
          </cell>
          <cell r="Z312" t="str">
            <v>CENTRO</v>
          </cell>
          <cell r="AA312" t="str">
            <v>SUP</v>
          </cell>
          <cell r="AB312" t="str">
            <v>sale</v>
          </cell>
          <cell r="AC312">
            <v>38231385</v>
          </cell>
        </row>
        <row r="313">
          <cell r="C313" t="str">
            <v>PERDOMO CERQUERA SONIA</v>
          </cell>
          <cell r="D313" t="str">
            <v>4065-09</v>
          </cell>
          <cell r="E313">
            <v>14586952.714583334</v>
          </cell>
          <cell r="F313" t="str">
            <v>Técnico Administrativo</v>
          </cell>
          <cell r="G313" t="str">
            <v>21CENTRO</v>
          </cell>
          <cell r="H313" t="str">
            <v>DIVISION FINANCIERA</v>
          </cell>
          <cell r="K313" t="str">
            <v>X</v>
          </cell>
          <cell r="M313" t="str">
            <v>C</v>
          </cell>
          <cell r="O313" t="str">
            <v>BACHILLER</v>
          </cell>
          <cell r="P313">
            <v>688731</v>
          </cell>
          <cell r="Q313">
            <v>0</v>
          </cell>
          <cell r="R313" t="str">
            <v>2</v>
          </cell>
          <cell r="S313">
            <v>20780</v>
          </cell>
          <cell r="T313">
            <v>34522</v>
          </cell>
          <cell r="U313">
            <v>46.788888888888891</v>
          </cell>
          <cell r="V313">
            <v>5.5</v>
          </cell>
          <cell r="W313">
            <v>9.1611111111111114</v>
          </cell>
          <cell r="X313" t="str">
            <v>5Tecnico</v>
          </cell>
          <cell r="Y313">
            <v>6445650.5691469889</v>
          </cell>
          <cell r="Z313" t="str">
            <v>CENTRO</v>
          </cell>
          <cell r="AA313" t="str">
            <v>SUP</v>
          </cell>
          <cell r="AB313" t="str">
            <v>sale</v>
          </cell>
          <cell r="AC313">
            <v>36157961</v>
          </cell>
        </row>
        <row r="314">
          <cell r="C314" t="str">
            <v>PEREA ANGULO NESTOR OVIDIO</v>
          </cell>
          <cell r="D314" t="str">
            <v>4065-11</v>
          </cell>
          <cell r="E314">
            <v>17907885.377083331</v>
          </cell>
          <cell r="F314" t="str">
            <v>Técnico Administrativo</v>
          </cell>
          <cell r="G314" t="str">
            <v>20SEG</v>
          </cell>
          <cell r="H314" t="str">
            <v>GRUPO SERVICIOS GENERALES</v>
          </cell>
          <cell r="K314" t="str">
            <v>X</v>
          </cell>
          <cell r="M314" t="str">
            <v>C</v>
          </cell>
          <cell r="O314" t="str">
            <v>BACHILLER</v>
          </cell>
          <cell r="P314">
            <v>761453</v>
          </cell>
          <cell r="Q314">
            <v>0</v>
          </cell>
          <cell r="R314" t="str">
            <v>1</v>
          </cell>
          <cell r="S314">
            <v>20368</v>
          </cell>
          <cell r="T314">
            <v>31807</v>
          </cell>
          <cell r="U314">
            <v>47.913888888888891</v>
          </cell>
          <cell r="V314">
            <v>0</v>
          </cell>
          <cell r="W314">
            <v>16.597222222222221</v>
          </cell>
          <cell r="X314" t="str">
            <v>5Tecnico</v>
          </cell>
          <cell r="Y314">
            <v>22397424.732047454</v>
          </cell>
          <cell r="AA314" t="str">
            <v>SUP</v>
          </cell>
          <cell r="AB314" t="str">
            <v>sale</v>
          </cell>
          <cell r="AC314">
            <v>19340650</v>
          </cell>
        </row>
        <row r="315">
          <cell r="C315" t="str">
            <v>PEREA MARTINEZ ELIZABETH</v>
          </cell>
          <cell r="D315" t="str">
            <v>5120-09</v>
          </cell>
          <cell r="E315">
            <v>10643889.421249999</v>
          </cell>
          <cell r="F315" t="str">
            <v>Auxiliar Administrativo</v>
          </cell>
          <cell r="G315" t="str">
            <v>25SUROCCIDENTE</v>
          </cell>
          <cell r="H315" t="str">
            <v>DIVISION PROGRAMAS EN ADMINISTRACION</v>
          </cell>
          <cell r="K315" t="str">
            <v>X</v>
          </cell>
          <cell r="M315" t="str">
            <v>C</v>
          </cell>
          <cell r="O315" t="str">
            <v>TC</v>
          </cell>
          <cell r="P315">
            <v>468655</v>
          </cell>
          <cell r="Q315">
            <v>0</v>
          </cell>
          <cell r="R315" t="str">
            <v>2</v>
          </cell>
          <cell r="S315">
            <v>25551</v>
          </cell>
          <cell r="T315">
            <v>35331</v>
          </cell>
          <cell r="U315">
            <v>33.725000000000001</v>
          </cell>
          <cell r="V315">
            <v>0</v>
          </cell>
          <cell r="W315">
            <v>6.95</v>
          </cell>
          <cell r="X315" t="str">
            <v>6Asistencial</v>
          </cell>
          <cell r="Y315">
            <v>3789213.8478298606</v>
          </cell>
          <cell r="Z315" t="str">
            <v>SUROCCIDENTE</v>
          </cell>
          <cell r="AA315" t="str">
            <v>SUP</v>
          </cell>
          <cell r="AB315" t="str">
            <v>sale</v>
          </cell>
          <cell r="AC315">
            <v>66820765</v>
          </cell>
        </row>
        <row r="316">
          <cell r="C316" t="str">
            <v>PEREZ AREVALO JAIRO HERNANDO</v>
          </cell>
          <cell r="D316" t="str">
            <v>4065-11</v>
          </cell>
          <cell r="E316">
            <v>16080398.177083332</v>
          </cell>
          <cell r="F316" t="str">
            <v>Técnico Administrativo</v>
          </cell>
          <cell r="G316" t="str">
            <v>24ORIENTE</v>
          </cell>
          <cell r="H316" t="str">
            <v>DIVISION PROGRAMAS EN ADMINISTRACION</v>
          </cell>
          <cell r="K316" t="str">
            <v>X</v>
          </cell>
          <cell r="M316" t="str">
            <v>C</v>
          </cell>
          <cell r="O316" t="str">
            <v>UN</v>
          </cell>
          <cell r="P316">
            <v>761453</v>
          </cell>
          <cell r="Q316">
            <v>0</v>
          </cell>
          <cell r="R316" t="str">
            <v>1</v>
          </cell>
          <cell r="S316">
            <v>19212</v>
          </cell>
          <cell r="T316">
            <v>32434</v>
          </cell>
          <cell r="U316">
            <v>51.080555555555556</v>
          </cell>
          <cell r="V316">
            <v>12.333333333333332</v>
          </cell>
          <cell r="W316">
            <v>14.880555555555556</v>
          </cell>
          <cell r="X316" t="str">
            <v>5Tecnico</v>
          </cell>
          <cell r="Y316">
            <v>20212310.12404282</v>
          </cell>
          <cell r="Z316" t="str">
            <v>ORIENTE</v>
          </cell>
          <cell r="AA316" t="str">
            <v>SUP</v>
          </cell>
          <cell r="AB316" t="str">
            <v>sale</v>
          </cell>
          <cell r="AC316">
            <v>13357900</v>
          </cell>
        </row>
        <row r="317">
          <cell r="C317" t="str">
            <v>PEREZ MARTINEZ LUZ MYRIAM</v>
          </cell>
          <cell r="D317" t="str">
            <v>5120-10</v>
          </cell>
          <cell r="E317">
            <v>11597824.078333335</v>
          </cell>
          <cell r="F317" t="str">
            <v>Auxiliar Administrativo</v>
          </cell>
          <cell r="G317" t="str">
            <v>20SEG</v>
          </cell>
          <cell r="H317" t="str">
            <v>DIVISION SERVICIOS ADMINISTRATIVOS</v>
          </cell>
          <cell r="M317" t="str">
            <v>C</v>
          </cell>
          <cell r="O317" t="str">
            <v>BACHILLER</v>
          </cell>
          <cell r="P317">
            <v>515106</v>
          </cell>
          <cell r="Q317">
            <v>0</v>
          </cell>
          <cell r="R317" t="str">
            <v>2</v>
          </cell>
          <cell r="S317">
            <v>23403</v>
          </cell>
          <cell r="T317">
            <v>34590</v>
          </cell>
          <cell r="U317">
            <v>39.605555555555554</v>
          </cell>
          <cell r="V317">
            <v>0</v>
          </cell>
          <cell r="W317">
            <v>8.9777777777777779</v>
          </cell>
          <cell r="X317" t="str">
            <v>6Asistencial</v>
          </cell>
          <cell r="Y317">
            <v>5110041.9072175929</v>
          </cell>
          <cell r="AA317" t="str">
            <v>Mant</v>
          </cell>
          <cell r="AB317" t="str">
            <v>5120-10</v>
          </cell>
          <cell r="AC317">
            <v>51737342</v>
          </cell>
        </row>
        <row r="318">
          <cell r="C318" t="str">
            <v>PERILLA COBOS MARIA CRISTINA</v>
          </cell>
          <cell r="D318" t="str">
            <v>5040-20</v>
          </cell>
          <cell r="E318">
            <v>17350182.111250002</v>
          </cell>
          <cell r="F318" t="str">
            <v>Secretario Ejecutivo</v>
          </cell>
          <cell r="G318" t="str">
            <v>13OJU</v>
          </cell>
          <cell r="H318" t="str">
            <v>OFICINA JURIDICA</v>
          </cell>
          <cell r="L318">
            <v>2003</v>
          </cell>
          <cell r="M318" t="str">
            <v>C</v>
          </cell>
          <cell r="O318" t="str">
            <v>BACHILLER</v>
          </cell>
          <cell r="P318">
            <v>764298</v>
          </cell>
          <cell r="Q318">
            <v>58986</v>
          </cell>
          <cell r="R318" t="str">
            <v>2</v>
          </cell>
          <cell r="S318">
            <v>17819</v>
          </cell>
          <cell r="T318">
            <v>27031</v>
          </cell>
          <cell r="U318">
            <v>54.894444444444446</v>
          </cell>
          <cell r="V318">
            <v>0</v>
          </cell>
          <cell r="W318">
            <v>29.675000000000001</v>
          </cell>
          <cell r="X318" t="str">
            <v>6Asistencial</v>
          </cell>
          <cell r="Y318">
            <v>42594329.690934032</v>
          </cell>
          <cell r="AA318" t="str">
            <v>Mant</v>
          </cell>
          <cell r="AB318" t="str">
            <v>5040-20</v>
          </cell>
          <cell r="AC318">
            <v>41461094</v>
          </cell>
        </row>
        <row r="319">
          <cell r="C319" t="str">
            <v>PIMENTEL SANDOVAL LUIS ALFREDO</v>
          </cell>
          <cell r="D319" t="str">
            <v>1020-06</v>
          </cell>
          <cell r="E319">
            <v>43327564.293749988</v>
          </cell>
          <cell r="F319" t="str">
            <v>Asesor</v>
          </cell>
          <cell r="G319" t="str">
            <v>15OSI</v>
          </cell>
          <cell r="H319" t="str">
            <v>SECRETARIA GENERAL</v>
          </cell>
          <cell r="K319" t="str">
            <v>x</v>
          </cell>
          <cell r="M319" t="str">
            <v>C</v>
          </cell>
          <cell r="N319" t="str">
            <v>P</v>
          </cell>
          <cell r="O319" t="str">
            <v>UN</v>
          </cell>
          <cell r="P319">
            <v>2134076</v>
          </cell>
          <cell r="Q319">
            <v>0</v>
          </cell>
          <cell r="R319" t="str">
            <v>1</v>
          </cell>
          <cell r="S319">
            <v>18093</v>
          </cell>
          <cell r="T319">
            <v>37320</v>
          </cell>
          <cell r="U319">
            <v>54.141666666666666</v>
          </cell>
          <cell r="V319">
            <v>30.666666666666668</v>
          </cell>
          <cell r="W319">
            <v>1.5</v>
          </cell>
          <cell r="X319" t="str">
            <v>2Asesor</v>
          </cell>
          <cell r="Y319">
            <v>14929995.696000002</v>
          </cell>
          <cell r="AA319" t="str">
            <v>SUP</v>
          </cell>
          <cell r="AB319" t="str">
            <v>sale</v>
          </cell>
          <cell r="AC319">
            <v>13809075</v>
          </cell>
        </row>
        <row r="320">
          <cell r="C320" t="str">
            <v>PIRAJAN VILLAGRAN JOSE ROBERTO</v>
          </cell>
          <cell r="D320" t="str">
            <v>3020-05</v>
          </cell>
          <cell r="E320">
            <v>18168911.181249999</v>
          </cell>
          <cell r="F320" t="str">
            <v>Profesional Universitario</v>
          </cell>
          <cell r="G320" t="str">
            <v>16SDT</v>
          </cell>
          <cell r="H320" t="str">
            <v>DIVISION CREDITO</v>
          </cell>
          <cell r="M320" t="str">
            <v>C</v>
          </cell>
          <cell r="O320" t="str">
            <v>ES</v>
          </cell>
          <cell r="P320">
            <v>894900</v>
          </cell>
          <cell r="Q320">
            <v>0</v>
          </cell>
          <cell r="R320" t="str">
            <v>1</v>
          </cell>
          <cell r="S320">
            <v>23844</v>
          </cell>
          <cell r="T320">
            <v>33400</v>
          </cell>
          <cell r="U320">
            <v>38.397222222222226</v>
          </cell>
          <cell r="V320">
            <v>0</v>
          </cell>
          <cell r="W320">
            <v>12.233333333333333</v>
          </cell>
          <cell r="X320" t="str">
            <v>4Profesional</v>
          </cell>
          <cell r="Y320">
            <v>18801665.782059029</v>
          </cell>
          <cell r="AA320" t="str">
            <v>Mant</v>
          </cell>
          <cell r="AB320" t="str">
            <v>3020-05</v>
          </cell>
          <cell r="AC320">
            <v>79367854</v>
          </cell>
        </row>
        <row r="321">
          <cell r="C321" t="str">
            <v>PIZARRO RONDON CARLOS JAVIER</v>
          </cell>
          <cell r="D321" t="str">
            <v>4065-12</v>
          </cell>
          <cell r="E321">
            <v>16415181.84</v>
          </cell>
          <cell r="F321" t="str">
            <v>Técnico Administrativo</v>
          </cell>
          <cell r="G321" t="str">
            <v>21CENTRO</v>
          </cell>
          <cell r="H321" t="str">
            <v>GRUPO CARTERA</v>
          </cell>
          <cell r="K321" t="str">
            <v>X</v>
          </cell>
          <cell r="M321" t="str">
            <v>C</v>
          </cell>
          <cell r="O321" t="str">
            <v>BACHILLER</v>
          </cell>
          <cell r="P321">
            <v>808521</v>
          </cell>
          <cell r="Q321">
            <v>0</v>
          </cell>
          <cell r="R321" t="str">
            <v>1</v>
          </cell>
          <cell r="S321">
            <v>23455</v>
          </cell>
          <cell r="T321">
            <v>30376</v>
          </cell>
          <cell r="U321">
            <v>39.461111111111109</v>
          </cell>
          <cell r="V321">
            <v>0</v>
          </cell>
          <cell r="W321">
            <v>20.511111111111113</v>
          </cell>
          <cell r="X321" t="str">
            <v>5Tecnico</v>
          </cell>
          <cell r="Y321">
            <v>27941918.618222222</v>
          </cell>
          <cell r="Z321" t="str">
            <v>CENTRO</v>
          </cell>
          <cell r="AA321" t="str">
            <v>SUP</v>
          </cell>
          <cell r="AB321" t="str">
            <v>sale</v>
          </cell>
          <cell r="AC321">
            <v>79042911</v>
          </cell>
        </row>
        <row r="322">
          <cell r="C322" t="str">
            <v>PLAZAS CHAPARRO LUIS ORLANDO</v>
          </cell>
          <cell r="D322" t="str">
            <v>4065-11</v>
          </cell>
          <cell r="E322">
            <v>16080398.177083332</v>
          </cell>
          <cell r="F322" t="str">
            <v>Técnico Administrativo</v>
          </cell>
          <cell r="G322" t="str">
            <v>21CENTRO</v>
          </cell>
          <cell r="H322" t="str">
            <v>GRUPO CARTERA</v>
          </cell>
          <cell r="K322" t="str">
            <v>X</v>
          </cell>
          <cell r="M322" t="str">
            <v>C</v>
          </cell>
          <cell r="O322" t="str">
            <v>BACHILLER</v>
          </cell>
          <cell r="P322">
            <v>761453</v>
          </cell>
          <cell r="Q322">
            <v>0</v>
          </cell>
          <cell r="R322" t="str">
            <v>1</v>
          </cell>
          <cell r="S322">
            <v>22059</v>
          </cell>
          <cell r="T322">
            <v>31807</v>
          </cell>
          <cell r="U322">
            <v>43.283333333333331</v>
          </cell>
          <cell r="V322">
            <v>0</v>
          </cell>
          <cell r="W322">
            <v>16.597222222222221</v>
          </cell>
          <cell r="X322" t="str">
            <v>5Tecnico</v>
          </cell>
          <cell r="Y322">
            <v>22397424.732047454</v>
          </cell>
          <cell r="Z322" t="str">
            <v>CENTRO</v>
          </cell>
          <cell r="AA322" t="str">
            <v>SUP</v>
          </cell>
          <cell r="AB322" t="str">
            <v>sale</v>
          </cell>
          <cell r="AC322">
            <v>19452313</v>
          </cell>
        </row>
        <row r="323">
          <cell r="C323" t="str">
            <v>POLO GAMERO LUIS ALBERTO</v>
          </cell>
          <cell r="D323" t="str">
            <v>5120-09</v>
          </cell>
          <cell r="E323">
            <v>10643889.421249999</v>
          </cell>
          <cell r="F323" t="str">
            <v>Auxiliar Administrativo</v>
          </cell>
          <cell r="G323" t="str">
            <v>24ORIENTE</v>
          </cell>
          <cell r="H323" t="str">
            <v>GRUPO OPERATIVO</v>
          </cell>
          <cell r="K323" t="str">
            <v>X</v>
          </cell>
          <cell r="M323" t="str">
            <v>C</v>
          </cell>
          <cell r="O323" t="str">
            <v>ES</v>
          </cell>
          <cell r="P323">
            <v>468655</v>
          </cell>
          <cell r="Q323">
            <v>0</v>
          </cell>
          <cell r="R323" t="str">
            <v>1</v>
          </cell>
          <cell r="S323">
            <v>24964</v>
          </cell>
          <cell r="T323">
            <v>34411</v>
          </cell>
          <cell r="U323">
            <v>35.330555555555556</v>
          </cell>
          <cell r="V323">
            <v>0</v>
          </cell>
          <cell r="W323">
            <v>9.4638888888888886</v>
          </cell>
          <cell r="X323" t="str">
            <v>6Asistencial</v>
          </cell>
          <cell r="Y323">
            <v>8855934.0786423609</v>
          </cell>
          <cell r="Z323" t="str">
            <v>ORIENTE</v>
          </cell>
          <cell r="AA323" t="str">
            <v>SUP</v>
          </cell>
          <cell r="AB323" t="str">
            <v>sale</v>
          </cell>
          <cell r="AC323">
            <v>77163405</v>
          </cell>
        </row>
        <row r="324">
          <cell r="C324" t="str">
            <v>PORRES LOAIZA LUCIA</v>
          </cell>
          <cell r="D324" t="str">
            <v>4065-11</v>
          </cell>
          <cell r="E324">
            <v>16080398.177083332</v>
          </cell>
          <cell r="F324" t="str">
            <v>Técnico Administrativo</v>
          </cell>
          <cell r="G324" t="str">
            <v>22NOROCCIDENTE</v>
          </cell>
          <cell r="H324" t="str">
            <v>GRUPO ADMINISTRATIVO Y FINANCIERO</v>
          </cell>
          <cell r="K324" t="str">
            <v>X</v>
          </cell>
          <cell r="M324" t="str">
            <v>C</v>
          </cell>
          <cell r="O324" t="str">
            <v>BACHILLER</v>
          </cell>
          <cell r="P324">
            <v>761453</v>
          </cell>
          <cell r="Q324">
            <v>0</v>
          </cell>
          <cell r="R324" t="str">
            <v>2</v>
          </cell>
          <cell r="S324">
            <v>18878</v>
          </cell>
          <cell r="T324">
            <v>29190</v>
          </cell>
          <cell r="U324">
            <v>51.994444444444447</v>
          </cell>
          <cell r="V324">
            <v>0</v>
          </cell>
          <cell r="W324">
            <v>23.761111111111113</v>
          </cell>
          <cell r="X324" t="str">
            <v>5Tecnico</v>
          </cell>
          <cell r="Y324">
            <v>31780563.931126159</v>
          </cell>
          <cell r="Z324" t="str">
            <v>NOROCCIDENTE</v>
          </cell>
          <cell r="AA324" t="str">
            <v>SUP</v>
          </cell>
          <cell r="AB324" t="str">
            <v>sale</v>
          </cell>
          <cell r="AC324">
            <v>24947391</v>
          </cell>
        </row>
        <row r="325">
          <cell r="C325" t="str">
            <v>POVEDA ESPITIA HELDA XENIA</v>
          </cell>
          <cell r="D325" t="str">
            <v>4065-15</v>
          </cell>
          <cell r="E325">
            <v>18995922.495416671</v>
          </cell>
          <cell r="F325" t="str">
            <v>Técnico Administrativo</v>
          </cell>
          <cell r="G325" t="str">
            <v>18SRI</v>
          </cell>
          <cell r="H325" t="str">
            <v>OFICINA RELACIONES INTERNACIONALES Y COMUNICACIONES</v>
          </cell>
          <cell r="L325" t="str">
            <v>MCF</v>
          </cell>
          <cell r="M325" t="str">
            <v>C</v>
          </cell>
          <cell r="O325" t="str">
            <v>TC</v>
          </cell>
          <cell r="P325">
            <v>935634</v>
          </cell>
          <cell r="Q325">
            <v>0</v>
          </cell>
          <cell r="R325" t="str">
            <v>2</v>
          </cell>
          <cell r="S325">
            <v>21945</v>
          </cell>
          <cell r="T325">
            <v>29712</v>
          </cell>
          <cell r="U325">
            <v>43.597222222222221</v>
          </cell>
          <cell r="V325">
            <v>0</v>
          </cell>
          <cell r="W325">
            <v>22.330555555555556</v>
          </cell>
          <cell r="X325" t="str">
            <v>5Tecnico</v>
          </cell>
          <cell r="Y325">
            <v>35051435.295089118</v>
          </cell>
          <cell r="AA325" t="str">
            <v>Mant</v>
          </cell>
          <cell r="AB325" t="str">
            <v>4065-15</v>
          </cell>
          <cell r="AC325">
            <v>32001563</v>
          </cell>
        </row>
        <row r="326">
          <cell r="C326" t="str">
            <v>PRENS ALFARO ADA LUZ</v>
          </cell>
          <cell r="D326" t="str">
            <v>5120-09</v>
          </cell>
          <cell r="E326">
            <v>10643889.421249999</v>
          </cell>
          <cell r="F326" t="str">
            <v>Auxiliar Administrativo</v>
          </cell>
          <cell r="G326" t="str">
            <v>24ORIENTE</v>
          </cell>
          <cell r="H326" t="str">
            <v>GRUPO OPERATIVO</v>
          </cell>
          <cell r="K326" t="str">
            <v>X</v>
          </cell>
          <cell r="M326" t="str">
            <v>C</v>
          </cell>
          <cell r="O326" t="str">
            <v>ES</v>
          </cell>
          <cell r="P326">
            <v>468655</v>
          </cell>
          <cell r="Q326">
            <v>0</v>
          </cell>
          <cell r="R326" t="str">
            <v>2</v>
          </cell>
          <cell r="S326">
            <v>21855</v>
          </cell>
          <cell r="T326">
            <v>34205</v>
          </cell>
          <cell r="U326">
            <v>43.844444444444441</v>
          </cell>
          <cell r="V326">
            <v>0</v>
          </cell>
          <cell r="W326">
            <v>10.030555555555555</v>
          </cell>
          <cell r="X326" t="str">
            <v>6Asistencial</v>
          </cell>
          <cell r="Y326">
            <v>9288987.0898229163</v>
          </cell>
          <cell r="Z326" t="str">
            <v>ORIENTE</v>
          </cell>
          <cell r="AA326" t="str">
            <v>SUP</v>
          </cell>
          <cell r="AB326" t="str">
            <v>sale</v>
          </cell>
          <cell r="AC326">
            <v>42495192</v>
          </cell>
        </row>
        <row r="327">
          <cell r="C327" t="str">
            <v>PRYOR MORENO JAIME</v>
          </cell>
          <cell r="D327" t="str">
            <v>4065-11</v>
          </cell>
          <cell r="E327">
            <v>16080398.177083332</v>
          </cell>
          <cell r="F327" t="str">
            <v>Técnico Administrativo</v>
          </cell>
          <cell r="G327" t="str">
            <v>21CENTRO</v>
          </cell>
          <cell r="H327" t="str">
            <v>GRUPO CARTERA</v>
          </cell>
          <cell r="K327" t="str">
            <v>X</v>
          </cell>
          <cell r="M327" t="str">
            <v>C</v>
          </cell>
          <cell r="O327" t="str">
            <v>BACHILLER</v>
          </cell>
          <cell r="P327">
            <v>761453</v>
          </cell>
          <cell r="Q327">
            <v>0</v>
          </cell>
          <cell r="R327" t="str">
            <v>1</v>
          </cell>
          <cell r="S327">
            <v>20177</v>
          </cell>
          <cell r="T327">
            <v>28934</v>
          </cell>
          <cell r="U327">
            <v>48.43333333333333</v>
          </cell>
          <cell r="V327">
            <v>0</v>
          </cell>
          <cell r="W327">
            <v>24.458333333333332</v>
          </cell>
          <cell r="X327" t="str">
            <v>5Tecnico</v>
          </cell>
          <cell r="Y327">
            <v>32680317.005010415</v>
          </cell>
          <cell r="Z327" t="str">
            <v>CENTRO</v>
          </cell>
          <cell r="AA327" t="str">
            <v>SUP</v>
          </cell>
          <cell r="AB327" t="str">
            <v>sale</v>
          </cell>
          <cell r="AC327">
            <v>79142406</v>
          </cell>
        </row>
        <row r="328">
          <cell r="C328" t="str">
            <v>PULIDO  ALVARO FERNANDO</v>
          </cell>
          <cell r="D328" t="str">
            <v>5120-09</v>
          </cell>
          <cell r="E328">
            <v>10643889.421249999</v>
          </cell>
          <cell r="F328" t="str">
            <v>Auxiliar Administrativo</v>
          </cell>
          <cell r="G328" t="str">
            <v>20SEG</v>
          </cell>
          <cell r="H328" t="str">
            <v>GRUPO ARCHIVO, PUBLICACIONES Y MICROFILMACION</v>
          </cell>
          <cell r="K328" t="str">
            <v>X</v>
          </cell>
          <cell r="M328" t="str">
            <v>C</v>
          </cell>
          <cell r="O328" t="str">
            <v>PRIMARIA</v>
          </cell>
          <cell r="P328">
            <v>468655</v>
          </cell>
          <cell r="Q328">
            <v>0</v>
          </cell>
          <cell r="R328" t="str">
            <v>1</v>
          </cell>
          <cell r="S328">
            <v>23133</v>
          </cell>
          <cell r="T328">
            <v>34396</v>
          </cell>
          <cell r="U328">
            <v>40.341666666666669</v>
          </cell>
          <cell r="V328">
            <v>2</v>
          </cell>
          <cell r="W328">
            <v>9.5055555555555564</v>
          </cell>
          <cell r="X328" t="str">
            <v>6Asistencial</v>
          </cell>
          <cell r="Y328">
            <v>8855934.0786423609</v>
          </cell>
          <cell r="AA328" t="str">
            <v>SUP</v>
          </cell>
          <cell r="AB328" t="str">
            <v>sale</v>
          </cell>
          <cell r="AC328">
            <v>79272421</v>
          </cell>
        </row>
        <row r="329">
          <cell r="C329" t="str">
            <v>QUINTERO QUINTERO SATURIO</v>
          </cell>
          <cell r="D329" t="str">
            <v>5310-15</v>
          </cell>
          <cell r="E329">
            <v>22621187.487499997</v>
          </cell>
          <cell r="F329" t="str">
            <v>Conductor Mec (Asignado)</v>
          </cell>
          <cell r="G329" t="str">
            <v>21CENTRO</v>
          </cell>
          <cell r="H329" t="str">
            <v>DIRECCION REGIONAL BOGOTA</v>
          </cell>
          <cell r="M329" t="str">
            <v>C</v>
          </cell>
          <cell r="N329" t="str">
            <v>P</v>
          </cell>
          <cell r="O329" t="str">
            <v>BACHILLER</v>
          </cell>
          <cell r="P329">
            <v>659101</v>
          </cell>
          <cell r="Q329">
            <v>0</v>
          </cell>
          <cell r="R329" t="str">
            <v>1</v>
          </cell>
          <cell r="S329">
            <v>22221</v>
          </cell>
          <cell r="T329">
            <v>36794</v>
          </cell>
          <cell r="U329">
            <v>42.844444444444441</v>
          </cell>
          <cell r="V329">
            <v>0</v>
          </cell>
          <cell r="W329">
            <v>2.9444444444444446</v>
          </cell>
          <cell r="X329" t="str">
            <v>6Asistencial</v>
          </cell>
          <cell r="Y329">
            <v>6287823.540000001</v>
          </cell>
          <cell r="Z329" t="str">
            <v>CENTRO</v>
          </cell>
          <cell r="AA329" t="str">
            <v>Mant</v>
          </cell>
          <cell r="AB329" t="str">
            <v>5310-15</v>
          </cell>
          <cell r="AC329">
            <v>15985542</v>
          </cell>
        </row>
        <row r="330">
          <cell r="C330" t="str">
            <v>QUIROGA ARIZA EDGAR JOSUE</v>
          </cell>
          <cell r="D330" t="str">
            <v>3020-10</v>
          </cell>
          <cell r="E330">
            <v>23062173.132083338</v>
          </cell>
          <cell r="F330" t="str">
            <v>Profesional Universitario</v>
          </cell>
          <cell r="G330" t="str">
            <v>19SDF</v>
          </cell>
          <cell r="H330" t="str">
            <v>GRUPO TESORERIA</v>
          </cell>
          <cell r="M330" t="str">
            <v>C</v>
          </cell>
          <cell r="O330" t="str">
            <v>ES</v>
          </cell>
          <cell r="P330">
            <v>1135915</v>
          </cell>
          <cell r="Q330">
            <v>0</v>
          </cell>
          <cell r="R330" t="str">
            <v>1</v>
          </cell>
          <cell r="S330">
            <v>22183</v>
          </cell>
          <cell r="T330">
            <v>35167</v>
          </cell>
          <cell r="U330">
            <v>42.947222222222223</v>
          </cell>
          <cell r="V330">
            <v>0</v>
          </cell>
          <cell r="W330">
            <v>7.3972222222222221</v>
          </cell>
          <cell r="X330" t="str">
            <v>4Profesional</v>
          </cell>
          <cell r="Y330">
            <v>8474257.5694039352</v>
          </cell>
          <cell r="AA330" t="str">
            <v>Mant</v>
          </cell>
          <cell r="AB330" t="str">
            <v>3020-10</v>
          </cell>
          <cell r="AC330">
            <v>80262240</v>
          </cell>
        </row>
        <row r="331">
          <cell r="C331" t="str">
            <v>QUIROZ TOVAR IRMA LUCIA</v>
          </cell>
          <cell r="D331" t="str">
            <v>5120-12</v>
          </cell>
          <cell r="E331">
            <v>13279546.932500001</v>
          </cell>
          <cell r="F331" t="str">
            <v>Auxiliar Administrativo</v>
          </cell>
          <cell r="G331" t="str">
            <v>20SEG</v>
          </cell>
          <cell r="H331" t="str">
            <v>SECRETARIA GENERAL</v>
          </cell>
          <cell r="M331" t="str">
            <v>C</v>
          </cell>
          <cell r="O331" t="str">
            <v>BACHILLER</v>
          </cell>
          <cell r="P331">
            <v>596996</v>
          </cell>
          <cell r="Q331">
            <v>0</v>
          </cell>
          <cell r="R331" t="str">
            <v>2</v>
          </cell>
          <cell r="S331">
            <v>22065</v>
          </cell>
          <cell r="T331">
            <v>34449</v>
          </cell>
          <cell r="U331">
            <v>43.266666666666666</v>
          </cell>
          <cell r="V331">
            <v>0</v>
          </cell>
          <cell r="W331">
            <v>9.3611111111111107</v>
          </cell>
          <cell r="X331" t="str">
            <v>6Asistencial</v>
          </cell>
          <cell r="Y331">
            <v>10890845.744062502</v>
          </cell>
          <cell r="AA331" t="str">
            <v>Mant</v>
          </cell>
          <cell r="AB331" t="str">
            <v>5120-12</v>
          </cell>
          <cell r="AC331">
            <v>41796648</v>
          </cell>
        </row>
        <row r="332">
          <cell r="C332" t="str">
            <v>RAMIREZ ATENCIA LUISA IBETH</v>
          </cell>
          <cell r="D332" t="str">
            <v>5120-09</v>
          </cell>
          <cell r="E332">
            <v>10643889.421249999</v>
          </cell>
          <cell r="F332" t="str">
            <v>Auxiliar Administrativo</v>
          </cell>
          <cell r="G332" t="str">
            <v>23NORTE</v>
          </cell>
          <cell r="H332" t="str">
            <v>GRUPO OPERATIVO</v>
          </cell>
          <cell r="L332" t="str">
            <v>MCF</v>
          </cell>
          <cell r="M332" t="str">
            <v>C</v>
          </cell>
          <cell r="O332" t="str">
            <v>UN</v>
          </cell>
          <cell r="P332">
            <v>468655</v>
          </cell>
          <cell r="Q332">
            <v>0</v>
          </cell>
          <cell r="R332" t="str">
            <v>2</v>
          </cell>
          <cell r="S332">
            <v>23604</v>
          </cell>
          <cell r="T332">
            <v>34388</v>
          </cell>
          <cell r="U332">
            <v>39.055555555555557</v>
          </cell>
          <cell r="V332">
            <v>0</v>
          </cell>
          <cell r="W332">
            <v>9.5333333333333332</v>
          </cell>
          <cell r="X332" t="str">
            <v>6Asistencial</v>
          </cell>
          <cell r="Y332">
            <v>8855934.0786423609</v>
          </cell>
          <cell r="Z332" t="str">
            <v>NORTE</v>
          </cell>
          <cell r="AA332" t="str">
            <v>Mant</v>
          </cell>
          <cell r="AB332" t="str">
            <v>5120-09</v>
          </cell>
          <cell r="AC332">
            <v>23162926</v>
          </cell>
        </row>
        <row r="333">
          <cell r="C333" t="str">
            <v>RAMIREZ CEDEÑO GERSAIN</v>
          </cell>
          <cell r="D333" t="str">
            <v>2035-12</v>
          </cell>
          <cell r="E333">
            <v>31146455.449583333</v>
          </cell>
          <cell r="F333" t="str">
            <v>Director o Gerente Regional</v>
          </cell>
          <cell r="G333" t="str">
            <v>25SUROCCIDENTE</v>
          </cell>
          <cell r="H333" t="str">
            <v>DIRECCION REGIONAL HUILA</v>
          </cell>
          <cell r="K333" t="str">
            <v>x</v>
          </cell>
          <cell r="M333" t="str">
            <v>LNR</v>
          </cell>
          <cell r="O333" t="str">
            <v>ES</v>
          </cell>
          <cell r="P333">
            <v>1534102</v>
          </cell>
          <cell r="Q333">
            <v>0</v>
          </cell>
          <cell r="R333" t="str">
            <v>1</v>
          </cell>
          <cell r="S333">
            <v>21242</v>
          </cell>
          <cell r="T333">
            <v>36321</v>
          </cell>
          <cell r="U333">
            <v>45.524999999999999</v>
          </cell>
          <cell r="V333">
            <v>6.583333333333333</v>
          </cell>
          <cell r="W333">
            <v>4.2361111111111107</v>
          </cell>
          <cell r="X333" t="str">
            <v>3Ejecutivo</v>
          </cell>
          <cell r="Y333">
            <v>11708266.464</v>
          </cell>
          <cell r="Z333" t="str">
            <v>SUROCCIDENTE</v>
          </cell>
          <cell r="AA333" t="str">
            <v>SUP</v>
          </cell>
          <cell r="AB333" t="str">
            <v>sale</v>
          </cell>
          <cell r="AC333">
            <v>12112090</v>
          </cell>
        </row>
        <row r="334">
          <cell r="C334" t="str">
            <v>RAMIREZ GONZALEZ ORLANDO</v>
          </cell>
          <cell r="D334" t="str">
            <v>4065-15</v>
          </cell>
          <cell r="E334">
            <v>18995922.495416671</v>
          </cell>
          <cell r="F334" t="str">
            <v>Técnico Administrativo</v>
          </cell>
          <cell r="G334" t="str">
            <v>21CENTRO</v>
          </cell>
          <cell r="H334" t="str">
            <v>GRUPO ATENCION AL USUARIO</v>
          </cell>
          <cell r="M334" t="str">
            <v>C</v>
          </cell>
          <cell r="O334" t="str">
            <v>TC</v>
          </cell>
          <cell r="P334">
            <v>935634</v>
          </cell>
          <cell r="Q334">
            <v>0</v>
          </cell>
          <cell r="R334" t="str">
            <v>1</v>
          </cell>
          <cell r="S334">
            <v>20914</v>
          </cell>
          <cell r="T334">
            <v>28009</v>
          </cell>
          <cell r="U334">
            <v>46.419444444444444</v>
          </cell>
          <cell r="V334">
            <v>0</v>
          </cell>
          <cell r="W334">
            <v>26.997222222222224</v>
          </cell>
          <cell r="X334" t="str">
            <v>5Tecnico</v>
          </cell>
          <cell r="Y334">
            <v>42295650.124644682</v>
          </cell>
          <cell r="Z334" t="str">
            <v>CENTRO</v>
          </cell>
          <cell r="AA334" t="str">
            <v>Mant</v>
          </cell>
          <cell r="AB334" t="str">
            <v>4065-15</v>
          </cell>
          <cell r="AC334">
            <v>19261604</v>
          </cell>
        </row>
        <row r="335">
          <cell r="C335" t="str">
            <v>ZZVACANTE48</v>
          </cell>
          <cell r="D335" t="str">
            <v>2035-21</v>
          </cell>
          <cell r="E335">
            <v>42319797.785416663</v>
          </cell>
          <cell r="F335" t="str">
            <v>Director o Gerente Regional</v>
          </cell>
          <cell r="G335" t="str">
            <v>21CENTRO</v>
          </cell>
          <cell r="H335" t="str">
            <v>DIRECCION REGIONAL BOGOTA</v>
          </cell>
          <cell r="K335" t="str">
            <v>X</v>
          </cell>
          <cell r="M335" t="str">
            <v>LNR</v>
          </cell>
          <cell r="N335" t="str">
            <v>VE</v>
          </cell>
          <cell r="P335">
            <v>2084439</v>
          </cell>
          <cell r="Q335">
            <v>0</v>
          </cell>
          <cell r="X335" t="str">
            <v>3Ejecutivo</v>
          </cell>
          <cell r="Y335">
            <v>0</v>
          </cell>
          <cell r="Z335" t="str">
            <v>CENTRO</v>
          </cell>
          <cell r="AA335" t="str">
            <v>SUP</v>
          </cell>
          <cell r="AB335" t="str">
            <v>sale</v>
          </cell>
          <cell r="AC335">
            <v>0</v>
          </cell>
        </row>
        <row r="336">
          <cell r="C336" t="str">
            <v>RAMIREZ LONDOÑO OLGA LUCIA</v>
          </cell>
          <cell r="D336" t="str">
            <v>5120-09</v>
          </cell>
          <cell r="E336">
            <v>10643889.421249999</v>
          </cell>
          <cell r="F336" t="str">
            <v>Auxiliar Administrativo</v>
          </cell>
          <cell r="G336" t="str">
            <v>22NOROCCIDENTE</v>
          </cell>
          <cell r="H336" t="str">
            <v>GRUPO OPERATIVO</v>
          </cell>
          <cell r="K336" t="str">
            <v>X</v>
          </cell>
          <cell r="M336" t="str">
            <v>C</v>
          </cell>
          <cell r="O336" t="str">
            <v>TC</v>
          </cell>
          <cell r="P336">
            <v>468655</v>
          </cell>
          <cell r="Q336">
            <v>0</v>
          </cell>
          <cell r="R336" t="str">
            <v>2</v>
          </cell>
          <cell r="S336">
            <v>23735</v>
          </cell>
          <cell r="T336">
            <v>34234</v>
          </cell>
          <cell r="U336">
            <v>38.697222222222223</v>
          </cell>
          <cell r="V336">
            <v>0</v>
          </cell>
          <cell r="W336">
            <v>9.9527777777777775</v>
          </cell>
          <cell r="X336" t="str">
            <v>6Asistencial</v>
          </cell>
          <cell r="Y336">
            <v>9288987.0898229163</v>
          </cell>
          <cell r="Z336" t="str">
            <v>NOROCCIDENTE</v>
          </cell>
          <cell r="AA336" t="str">
            <v>SUP</v>
          </cell>
          <cell r="AB336" t="str">
            <v>sale</v>
          </cell>
          <cell r="AC336">
            <v>24603102</v>
          </cell>
        </row>
        <row r="337">
          <cell r="C337" t="str">
            <v>RAMIREZ MENDOZA MARIA MARLENY</v>
          </cell>
          <cell r="D337" t="str">
            <v>5040-16</v>
          </cell>
          <cell r="E337">
            <v>14586952.714583334</v>
          </cell>
          <cell r="F337" t="str">
            <v>Secretario Ejecutivo</v>
          </cell>
          <cell r="G337" t="str">
            <v>24ORIENTE</v>
          </cell>
          <cell r="H337" t="str">
            <v>DIRECCION REGIONAL NORTE SANTANDER</v>
          </cell>
          <cell r="L337" t="str">
            <v>MCF</v>
          </cell>
          <cell r="M337" t="str">
            <v>C</v>
          </cell>
          <cell r="N337" t="str">
            <v>P</v>
          </cell>
          <cell r="O337" t="str">
            <v>TC</v>
          </cell>
          <cell r="P337">
            <v>688731</v>
          </cell>
          <cell r="Q337">
            <v>0</v>
          </cell>
          <cell r="R337" t="str">
            <v>2</v>
          </cell>
          <cell r="S337">
            <v>19858</v>
          </cell>
          <cell r="T337">
            <v>29114</v>
          </cell>
          <cell r="U337">
            <v>49.30833333333333</v>
          </cell>
          <cell r="V337">
            <v>0</v>
          </cell>
          <cell r="W337">
            <v>23.969444444444445</v>
          </cell>
          <cell r="X337" t="str">
            <v>6Asistencial</v>
          </cell>
          <cell r="Y337">
            <v>6570493.7400000002</v>
          </cell>
          <cell r="Z337" t="str">
            <v>ORIENTE</v>
          </cell>
          <cell r="AA337" t="str">
            <v>Mant</v>
          </cell>
          <cell r="AB337" t="str">
            <v>5040-16</v>
          </cell>
          <cell r="AC337">
            <v>37242650</v>
          </cell>
        </row>
        <row r="338">
          <cell r="C338" t="str">
            <v>RAMIREZ RAMIREZ AMANDA</v>
          </cell>
          <cell r="D338" t="str">
            <v>2045-17</v>
          </cell>
          <cell r="E338">
            <v>36865632.368333325</v>
          </cell>
          <cell r="F338" t="str">
            <v>Jefe Oficina</v>
          </cell>
          <cell r="G338" t="str">
            <v>14ODI</v>
          </cell>
          <cell r="H338" t="str">
            <v>OFICINA DIVULGACION</v>
          </cell>
          <cell r="K338" t="str">
            <v>x</v>
          </cell>
          <cell r="M338" t="str">
            <v>LNR</v>
          </cell>
          <cell r="O338" t="str">
            <v>UN</v>
          </cell>
          <cell r="P338">
            <v>1815797</v>
          </cell>
          <cell r="Q338">
            <v>0</v>
          </cell>
          <cell r="R338" t="str">
            <v>2</v>
          </cell>
          <cell r="S338">
            <v>21833</v>
          </cell>
          <cell r="T338">
            <v>30834</v>
          </cell>
          <cell r="U338">
            <v>43.902777777777779</v>
          </cell>
          <cell r="V338">
            <v>0</v>
          </cell>
          <cell r="W338">
            <v>19.261111111111113</v>
          </cell>
          <cell r="X338" t="str">
            <v>3Ejecutivo</v>
          </cell>
          <cell r="Y338">
            <v>13858162.704</v>
          </cell>
          <cell r="AA338" t="str">
            <v>SUP</v>
          </cell>
          <cell r="AB338" t="str">
            <v>sale</v>
          </cell>
          <cell r="AC338">
            <v>35488924</v>
          </cell>
        </row>
        <row r="339">
          <cell r="C339" t="str">
            <v>RAMIREZ RAMIREZ NANCY</v>
          </cell>
          <cell r="D339" t="str">
            <v>5120-12</v>
          </cell>
          <cell r="E339">
            <v>13279546.932500001</v>
          </cell>
          <cell r="F339" t="str">
            <v>Auxiliar Administrativo</v>
          </cell>
          <cell r="G339" t="str">
            <v>19SDF</v>
          </cell>
          <cell r="H339" t="str">
            <v>GRUPO TESORERIA</v>
          </cell>
          <cell r="K339" t="str">
            <v>X</v>
          </cell>
          <cell r="M339" t="str">
            <v>C</v>
          </cell>
          <cell r="O339" t="str">
            <v>TL</v>
          </cell>
          <cell r="P339">
            <v>596996</v>
          </cell>
          <cell r="Q339">
            <v>0</v>
          </cell>
          <cell r="R339" t="str">
            <v>2</v>
          </cell>
          <cell r="S339">
            <v>24118</v>
          </cell>
          <cell r="T339">
            <v>33028</v>
          </cell>
          <cell r="U339">
            <v>37.65</v>
          </cell>
          <cell r="V339">
            <v>0</v>
          </cell>
          <cell r="W339">
            <v>13.252777777777778</v>
          </cell>
          <cell r="X339" t="str">
            <v>6Asistencial</v>
          </cell>
          <cell r="Y339">
            <v>15085838.1788125</v>
          </cell>
          <cell r="AA339" t="str">
            <v>SUP</v>
          </cell>
          <cell r="AB339" t="str">
            <v>sale</v>
          </cell>
          <cell r="AC339">
            <v>36182999</v>
          </cell>
        </row>
        <row r="340">
          <cell r="C340" t="str">
            <v>RAMIREZ ROJAS JUAN CARLOS</v>
          </cell>
          <cell r="D340" t="str">
            <v>4065-11</v>
          </cell>
          <cell r="E340">
            <v>16080398.177083332</v>
          </cell>
          <cell r="F340" t="str">
            <v>Técnico Administrativo</v>
          </cell>
          <cell r="G340" t="str">
            <v>21CENTRO</v>
          </cell>
          <cell r="H340" t="str">
            <v>GRUPO ADMINISTRATIVO</v>
          </cell>
          <cell r="K340" t="str">
            <v>X</v>
          </cell>
          <cell r="M340" t="str">
            <v>C</v>
          </cell>
          <cell r="O340" t="str">
            <v>UN</v>
          </cell>
          <cell r="P340">
            <v>761453</v>
          </cell>
          <cell r="Q340">
            <v>0</v>
          </cell>
          <cell r="R340" t="str">
            <v>1</v>
          </cell>
          <cell r="S340">
            <v>24617</v>
          </cell>
          <cell r="T340">
            <v>35446</v>
          </cell>
          <cell r="U340">
            <v>36.277777777777779</v>
          </cell>
          <cell r="V340">
            <v>0</v>
          </cell>
          <cell r="W340">
            <v>6.6361111111111111</v>
          </cell>
          <cell r="X340" t="str">
            <v>5Tecnico</v>
          </cell>
          <cell r="Y340">
            <v>5430652.4816585649</v>
          </cell>
          <cell r="Z340" t="str">
            <v>CENTRO</v>
          </cell>
          <cell r="AA340" t="str">
            <v>SUP</v>
          </cell>
          <cell r="AB340" t="str">
            <v>sale</v>
          </cell>
          <cell r="AC340">
            <v>79430588</v>
          </cell>
        </row>
        <row r="341">
          <cell r="C341" t="str">
            <v>RAMOS CALDERON YOLANDA</v>
          </cell>
          <cell r="D341" t="str">
            <v>4065-11</v>
          </cell>
          <cell r="E341">
            <v>19746510.216250002</v>
          </cell>
          <cell r="F341" t="str">
            <v>Técnico Administrativo</v>
          </cell>
          <cell r="G341" t="str">
            <v>25SUROCCIDENTE</v>
          </cell>
          <cell r="H341" t="str">
            <v>GRUPO CREDITO</v>
          </cell>
          <cell r="L341" t="str">
            <v>MCF</v>
          </cell>
          <cell r="M341" t="str">
            <v>C</v>
          </cell>
          <cell r="O341" t="str">
            <v>BACHILLER</v>
          </cell>
          <cell r="P341">
            <v>761453</v>
          </cell>
          <cell r="Q341">
            <v>80162</v>
          </cell>
          <cell r="R341" t="str">
            <v>2</v>
          </cell>
          <cell r="S341">
            <v>19042</v>
          </cell>
          <cell r="T341">
            <v>27421</v>
          </cell>
          <cell r="U341">
            <v>51.547222222222224</v>
          </cell>
          <cell r="V341">
            <v>5</v>
          </cell>
          <cell r="W341">
            <v>28.605555555555554</v>
          </cell>
          <cell r="X341" t="str">
            <v>5Tecnico</v>
          </cell>
          <cell r="Y341">
            <v>41955998.334322922</v>
          </cell>
          <cell r="Z341" t="str">
            <v>SUROCCIDENTE</v>
          </cell>
          <cell r="AA341" t="str">
            <v>Mant</v>
          </cell>
          <cell r="AB341" t="str">
            <v>4065-11</v>
          </cell>
          <cell r="AC341">
            <v>31233868</v>
          </cell>
        </row>
        <row r="342">
          <cell r="C342" t="str">
            <v>REAL BARRAGAN JAIME ELICIO</v>
          </cell>
          <cell r="D342" t="str">
            <v>5120-09</v>
          </cell>
          <cell r="E342">
            <v>10643889.421249999</v>
          </cell>
          <cell r="F342" t="str">
            <v>Auxiliar Administrativo</v>
          </cell>
          <cell r="G342" t="str">
            <v>20SEG</v>
          </cell>
          <cell r="H342" t="str">
            <v>GRUPO CORRESPONDENCIA</v>
          </cell>
          <cell r="M342" t="str">
            <v>C</v>
          </cell>
          <cell r="N342" t="str">
            <v>VE</v>
          </cell>
          <cell r="O342" t="str">
            <v>BACHILLER</v>
          </cell>
          <cell r="P342">
            <v>468655</v>
          </cell>
          <cell r="Q342">
            <v>0</v>
          </cell>
          <cell r="R342" t="str">
            <v>1</v>
          </cell>
          <cell r="S342">
            <v>22497</v>
          </cell>
          <cell r="T342">
            <v>35802</v>
          </cell>
          <cell r="U342">
            <v>42.086111111111109</v>
          </cell>
          <cell r="V342">
            <v>4.333333333333333</v>
          </cell>
          <cell r="W342">
            <v>5.6611111111111114</v>
          </cell>
          <cell r="X342" t="str">
            <v>6Asistencial</v>
          </cell>
          <cell r="Y342">
            <v>3226244.9332951386</v>
          </cell>
          <cell r="AA342" t="str">
            <v>Mant</v>
          </cell>
          <cell r="AB342" t="str">
            <v>5120-09</v>
          </cell>
          <cell r="AC342">
            <v>3254597</v>
          </cell>
        </row>
        <row r="343">
          <cell r="C343" t="str">
            <v>RENGIFO HERNANDEZ LUCY YANNETH</v>
          </cell>
          <cell r="D343" t="str">
            <v>4065-15</v>
          </cell>
          <cell r="E343">
            <v>21241444.095416673</v>
          </cell>
          <cell r="F343" t="str">
            <v>Técnico Administrativo</v>
          </cell>
          <cell r="G343" t="str">
            <v>25SUROCCIDENTE</v>
          </cell>
          <cell r="H343" t="str">
            <v>GRUPO SERVICIOS</v>
          </cell>
          <cell r="K343" t="str">
            <v>X</v>
          </cell>
          <cell r="M343" t="str">
            <v>C</v>
          </cell>
          <cell r="O343" t="str">
            <v>ES</v>
          </cell>
          <cell r="P343">
            <v>935634</v>
          </cell>
          <cell r="Q343">
            <v>0</v>
          </cell>
          <cell r="R343" t="str">
            <v>2</v>
          </cell>
          <cell r="S343">
            <v>23887</v>
          </cell>
          <cell r="T343">
            <v>33470</v>
          </cell>
          <cell r="U343">
            <v>38.277777777777779</v>
          </cell>
          <cell r="V343">
            <v>0</v>
          </cell>
          <cell r="W343">
            <v>12.041666666666666</v>
          </cell>
          <cell r="X343" t="str">
            <v>5Tecnico</v>
          </cell>
          <cell r="Y343">
            <v>19355636.497718751</v>
          </cell>
          <cell r="Z343" t="str">
            <v>SUROCCIDENTE</v>
          </cell>
          <cell r="AA343" t="str">
            <v>SUP</v>
          </cell>
          <cell r="AB343" t="str">
            <v>sale</v>
          </cell>
          <cell r="AC343">
            <v>34545827</v>
          </cell>
        </row>
        <row r="344">
          <cell r="C344" t="str">
            <v>RESTREPO            DE DE BERNAL CLARA LUZ</v>
          </cell>
          <cell r="D344" t="str">
            <v>3010-17</v>
          </cell>
          <cell r="E344">
            <v>37806035.422499999</v>
          </cell>
          <cell r="F344" t="str">
            <v>Profesional Especializado</v>
          </cell>
          <cell r="G344" t="str">
            <v>16SDT</v>
          </cell>
          <cell r="H344" t="str">
            <v>GRUPO TECNICO</v>
          </cell>
          <cell r="I344" t="str">
            <v>SRI</v>
          </cell>
          <cell r="L344">
            <v>2004</v>
          </cell>
          <cell r="M344" t="str">
            <v>C</v>
          </cell>
          <cell r="O344" t="str">
            <v>UN</v>
          </cell>
          <cell r="P344">
            <v>1665264</v>
          </cell>
          <cell r="Q344">
            <v>0</v>
          </cell>
          <cell r="R344" t="str">
            <v>2</v>
          </cell>
          <cell r="S344">
            <v>16927</v>
          </cell>
          <cell r="T344">
            <v>33332</v>
          </cell>
          <cell r="U344">
            <v>57.333333333333336</v>
          </cell>
          <cell r="V344">
            <v>6.333333333333333</v>
          </cell>
          <cell r="W344">
            <v>12.419444444444444</v>
          </cell>
          <cell r="X344" t="str">
            <v>4Profesional</v>
          </cell>
          <cell r="Y344">
            <v>35524081.890895829</v>
          </cell>
          <cell r="AA344" t="str">
            <v>Mant</v>
          </cell>
          <cell r="AB344" t="str">
            <v>3010-17</v>
          </cell>
          <cell r="AC344">
            <v>41360477</v>
          </cell>
        </row>
        <row r="345">
          <cell r="C345" t="str">
            <v>RESTREPO CANO YOLANDA</v>
          </cell>
          <cell r="D345" t="str">
            <v>5120-10</v>
          </cell>
          <cell r="E345">
            <v>11597824.078333335</v>
          </cell>
          <cell r="F345" t="str">
            <v>Auxiliar Administrativo</v>
          </cell>
          <cell r="G345" t="str">
            <v>22NOROCCIDENTE</v>
          </cell>
          <cell r="H345" t="str">
            <v>GRUPO FINANCIERO</v>
          </cell>
          <cell r="K345" t="str">
            <v>X</v>
          </cell>
          <cell r="M345" t="str">
            <v>C</v>
          </cell>
          <cell r="O345" t="str">
            <v>BACHILLER</v>
          </cell>
          <cell r="P345">
            <v>515106</v>
          </cell>
          <cell r="Q345">
            <v>0</v>
          </cell>
          <cell r="R345" t="str">
            <v>2</v>
          </cell>
          <cell r="S345">
            <v>23777</v>
          </cell>
          <cell r="T345">
            <v>33778</v>
          </cell>
          <cell r="U345">
            <v>38.586111111111109</v>
          </cell>
          <cell r="V345">
            <v>0</v>
          </cell>
          <cell r="W345">
            <v>11.2</v>
          </cell>
          <cell r="X345" t="str">
            <v>6Asistencial</v>
          </cell>
          <cell r="Y345">
            <v>11232672.763791665</v>
          </cell>
          <cell r="Z345" t="str">
            <v>NOROCCIDENTE</v>
          </cell>
          <cell r="AA345" t="str">
            <v>SUP</v>
          </cell>
          <cell r="AB345" t="str">
            <v>sale</v>
          </cell>
          <cell r="AC345">
            <v>39351856</v>
          </cell>
        </row>
        <row r="346">
          <cell r="C346" t="str">
            <v>RESTREPO OSORIO MARIA SOFIA</v>
          </cell>
          <cell r="D346" t="str">
            <v>4065-11</v>
          </cell>
          <cell r="E346">
            <v>16080398.177083332</v>
          </cell>
          <cell r="F346" t="str">
            <v>Técnico Administrativo</v>
          </cell>
          <cell r="G346" t="str">
            <v>22NOROCCIDENTE</v>
          </cell>
          <cell r="H346" t="str">
            <v>GRUPO CREDITO</v>
          </cell>
          <cell r="K346" t="str">
            <v>X</v>
          </cell>
          <cell r="M346" t="str">
            <v>C</v>
          </cell>
          <cell r="O346" t="str">
            <v>BACHILLER</v>
          </cell>
          <cell r="P346">
            <v>761453</v>
          </cell>
          <cell r="Q346">
            <v>0</v>
          </cell>
          <cell r="R346" t="str">
            <v>2</v>
          </cell>
          <cell r="S346">
            <v>24620</v>
          </cell>
          <cell r="T346">
            <v>32874</v>
          </cell>
          <cell r="U346">
            <v>36.269444444444446</v>
          </cell>
          <cell r="V346">
            <v>0</v>
          </cell>
          <cell r="W346">
            <v>13.677777777777777</v>
          </cell>
          <cell r="X346" t="str">
            <v>5Tecnico</v>
          </cell>
          <cell r="Y346">
            <v>18541340.129686344</v>
          </cell>
          <cell r="Z346" t="str">
            <v>NOROCCIDENTE</v>
          </cell>
          <cell r="AA346" t="str">
            <v>SUP</v>
          </cell>
          <cell r="AB346" t="str">
            <v>sale</v>
          </cell>
          <cell r="AC346">
            <v>43525106</v>
          </cell>
        </row>
        <row r="347">
          <cell r="C347" t="str">
            <v>RESTREPO RIOS JAIRO</v>
          </cell>
          <cell r="D347" t="str">
            <v>4065-12</v>
          </cell>
          <cell r="E347">
            <v>16415181.84</v>
          </cell>
          <cell r="F347" t="str">
            <v>Técnico Administrativo</v>
          </cell>
          <cell r="G347" t="str">
            <v>15OSI</v>
          </cell>
          <cell r="H347" t="str">
            <v>DIVISION SISTEMATIZACION E INFORMATICA</v>
          </cell>
          <cell r="K347" t="str">
            <v>X</v>
          </cell>
          <cell r="M347" t="str">
            <v>C</v>
          </cell>
          <cell r="N347" t="str">
            <v>P</v>
          </cell>
          <cell r="O347" t="str">
            <v>BACHILLER</v>
          </cell>
          <cell r="P347">
            <v>808521</v>
          </cell>
          <cell r="Q347">
            <v>0</v>
          </cell>
          <cell r="R347" t="str">
            <v>1</v>
          </cell>
          <cell r="S347">
            <v>19524</v>
          </cell>
          <cell r="T347">
            <v>37265</v>
          </cell>
          <cell r="U347">
            <v>50.225000000000001</v>
          </cell>
          <cell r="V347">
            <v>19.083333333333332</v>
          </cell>
          <cell r="W347">
            <v>1.6555555555555554</v>
          </cell>
          <cell r="X347" t="str">
            <v>5Tecnico</v>
          </cell>
          <cell r="Y347">
            <v>7713290.3400000008</v>
          </cell>
          <cell r="AA347" t="str">
            <v>SUP</v>
          </cell>
          <cell r="AB347" t="str">
            <v>sale</v>
          </cell>
          <cell r="AC347">
            <v>19223218</v>
          </cell>
        </row>
        <row r="348">
          <cell r="C348" t="str">
            <v>RESTREPO SULEZ ESMERALDA DE-FATIMA</v>
          </cell>
          <cell r="D348" t="str">
            <v>2035-16</v>
          </cell>
          <cell r="E348">
            <v>34713218.367083333</v>
          </cell>
          <cell r="F348" t="str">
            <v>Director o Gerente Regional</v>
          </cell>
          <cell r="G348" t="str">
            <v>25SUROCCIDENTE</v>
          </cell>
          <cell r="H348" t="str">
            <v>DIRECCION REGIONAL CAUCA</v>
          </cell>
          <cell r="K348" t="str">
            <v>X</v>
          </cell>
          <cell r="M348" t="str">
            <v>LNR</v>
          </cell>
          <cell r="O348" t="str">
            <v>ES</v>
          </cell>
          <cell r="P348">
            <v>1709781</v>
          </cell>
          <cell r="Q348">
            <v>0</v>
          </cell>
          <cell r="R348" t="str">
            <v>2</v>
          </cell>
          <cell r="S348">
            <v>21318</v>
          </cell>
          <cell r="T348">
            <v>36804</v>
          </cell>
          <cell r="U348">
            <v>45.31111111111111</v>
          </cell>
          <cell r="V348">
            <v>9.4166666666666661</v>
          </cell>
          <cell r="W348">
            <v>2.9166666666666665</v>
          </cell>
          <cell r="X348" t="str">
            <v>3Ejecutivo</v>
          </cell>
          <cell r="Y348">
            <v>13049048.592</v>
          </cell>
          <cell r="Z348" t="str">
            <v>SUROCCIDENTE</v>
          </cell>
          <cell r="AA348" t="str">
            <v>SUP</v>
          </cell>
          <cell r="AB348" t="str">
            <v>sale</v>
          </cell>
          <cell r="AC348">
            <v>34533362</v>
          </cell>
        </row>
        <row r="349">
          <cell r="C349" t="str">
            <v>RESTREPO VASQUEZ JULIETA</v>
          </cell>
          <cell r="D349" t="str">
            <v>4065-07</v>
          </cell>
          <cell r="E349">
            <v>13362965.654583329</v>
          </cell>
          <cell r="F349" t="str">
            <v>Técnico Administrativo</v>
          </cell>
          <cell r="G349" t="str">
            <v>25SUROCCIDENTE</v>
          </cell>
          <cell r="H349" t="str">
            <v>GRUPO CREDITO</v>
          </cell>
          <cell r="K349" t="str">
            <v>X</v>
          </cell>
          <cell r="M349" t="str">
            <v>C</v>
          </cell>
          <cell r="O349" t="str">
            <v>BACHILLER</v>
          </cell>
          <cell r="P349">
            <v>601058</v>
          </cell>
          <cell r="Q349">
            <v>0</v>
          </cell>
          <cell r="R349" t="str">
            <v>2</v>
          </cell>
          <cell r="S349">
            <v>21502</v>
          </cell>
          <cell r="T349">
            <v>33287</v>
          </cell>
          <cell r="U349">
            <v>44.81111111111111</v>
          </cell>
          <cell r="V349">
            <v>0</v>
          </cell>
          <cell r="W349">
            <v>12.547222222222222</v>
          </cell>
          <cell r="X349" t="str">
            <v>5Tecnico</v>
          </cell>
          <cell r="Y349">
            <v>14421258.668480324</v>
          </cell>
          <cell r="Z349" t="str">
            <v>SUROCCIDENTE</v>
          </cell>
          <cell r="AA349" t="str">
            <v>SUP</v>
          </cell>
          <cell r="AB349" t="str">
            <v>sale</v>
          </cell>
          <cell r="AC349">
            <v>31466791</v>
          </cell>
        </row>
        <row r="350">
          <cell r="C350" t="str">
            <v>REY RAMIREZ NOHRA ZORAYDA</v>
          </cell>
          <cell r="D350" t="str">
            <v>3020-12</v>
          </cell>
          <cell r="E350">
            <v>26400510.067499999</v>
          </cell>
          <cell r="F350" t="str">
            <v>Profesional Universitario</v>
          </cell>
          <cell r="G350" t="str">
            <v>12OPL</v>
          </cell>
          <cell r="H350" t="str">
            <v>OFICINA PLANEACION</v>
          </cell>
          <cell r="M350" t="str">
            <v>C</v>
          </cell>
          <cell r="O350" t="str">
            <v>ES</v>
          </cell>
          <cell r="P350">
            <v>1245845</v>
          </cell>
          <cell r="Q350">
            <v>54498</v>
          </cell>
          <cell r="R350" t="str">
            <v>2</v>
          </cell>
          <cell r="S350">
            <v>20138</v>
          </cell>
          <cell r="T350">
            <v>27038</v>
          </cell>
          <cell r="U350">
            <v>48.547222222222224</v>
          </cell>
          <cell r="V350">
            <v>0</v>
          </cell>
          <cell r="W350">
            <v>29.655555555555555</v>
          </cell>
          <cell r="X350" t="str">
            <v>4Profesional</v>
          </cell>
          <cell r="Y350">
            <v>64235943.854687512</v>
          </cell>
          <cell r="AA350" t="str">
            <v>Mant</v>
          </cell>
          <cell r="AB350" t="str">
            <v>3020-12</v>
          </cell>
          <cell r="AC350">
            <v>41667326</v>
          </cell>
        </row>
        <row r="351">
          <cell r="C351" t="str">
            <v>REYES RICARDO MARGARITA MERCEDES</v>
          </cell>
          <cell r="D351" t="str">
            <v>5120-10</v>
          </cell>
          <cell r="E351">
            <v>11597824.078333335</v>
          </cell>
          <cell r="F351" t="str">
            <v>Auxiliar Administrativo</v>
          </cell>
          <cell r="G351" t="str">
            <v>23NORTE</v>
          </cell>
          <cell r="H351" t="str">
            <v>GRUPO OPERATIVO</v>
          </cell>
          <cell r="L351" t="str">
            <v>MCF</v>
          </cell>
          <cell r="M351" t="str">
            <v>C</v>
          </cell>
          <cell r="O351" t="str">
            <v>BACHILLER</v>
          </cell>
          <cell r="P351">
            <v>515106</v>
          </cell>
          <cell r="Q351">
            <v>0</v>
          </cell>
          <cell r="R351" t="str">
            <v>2</v>
          </cell>
          <cell r="S351">
            <v>24258</v>
          </cell>
          <cell r="T351">
            <v>34145</v>
          </cell>
          <cell r="U351">
            <v>37.263888888888886</v>
          </cell>
          <cell r="V351">
            <v>0</v>
          </cell>
          <cell r="W351">
            <v>10.194444444444445</v>
          </cell>
          <cell r="X351" t="str">
            <v>6Asistencial</v>
          </cell>
          <cell r="Y351">
            <v>10290729.555087961</v>
          </cell>
          <cell r="Z351" t="str">
            <v>NORTE</v>
          </cell>
          <cell r="AA351" t="str">
            <v>Mant</v>
          </cell>
          <cell r="AB351" t="str">
            <v>5120-10</v>
          </cell>
          <cell r="AC351">
            <v>32702194</v>
          </cell>
        </row>
        <row r="352">
          <cell r="C352" t="str">
            <v>REYES RICARDO MARIA EUGENIA</v>
          </cell>
          <cell r="D352" t="str">
            <v>4065-11</v>
          </cell>
          <cell r="E352">
            <v>16080398.177083332</v>
          </cell>
          <cell r="F352" t="str">
            <v>Técnico Administrativo</v>
          </cell>
          <cell r="G352" t="str">
            <v>23NORTE</v>
          </cell>
          <cell r="H352" t="str">
            <v>DIVISION CREDITO Y PROGRAMAS INTERNACIONALES</v>
          </cell>
          <cell r="K352" t="str">
            <v>X</v>
          </cell>
          <cell r="M352" t="str">
            <v>C</v>
          </cell>
          <cell r="O352" t="str">
            <v>UN</v>
          </cell>
          <cell r="P352">
            <v>761453</v>
          </cell>
          <cell r="Q352">
            <v>0</v>
          </cell>
          <cell r="R352" t="str">
            <v>2</v>
          </cell>
          <cell r="S352">
            <v>23843</v>
          </cell>
          <cell r="T352">
            <v>32246</v>
          </cell>
          <cell r="U352">
            <v>38.4</v>
          </cell>
          <cell r="V352">
            <v>0</v>
          </cell>
          <cell r="W352">
            <v>15.394444444444444</v>
          </cell>
          <cell r="X352" t="str">
            <v>5Tecnico</v>
          </cell>
          <cell r="Y352">
            <v>20854990.891103007</v>
          </cell>
          <cell r="Z352" t="str">
            <v>NORTE</v>
          </cell>
          <cell r="AA352" t="str">
            <v>SUP</v>
          </cell>
          <cell r="AB352" t="str">
            <v>sale</v>
          </cell>
          <cell r="AC352">
            <v>32702193</v>
          </cell>
        </row>
        <row r="353">
          <cell r="C353" t="str">
            <v>REYES SARASTI LUZ STELLA</v>
          </cell>
          <cell r="D353" t="str">
            <v>3020-12</v>
          </cell>
          <cell r="E353">
            <v>28284080.003333326</v>
          </cell>
          <cell r="F353" t="str">
            <v>Profesional Universitario</v>
          </cell>
          <cell r="G353" t="str">
            <v>19SDF</v>
          </cell>
          <cell r="H353" t="str">
            <v>GRUPO GESTION FINANCIERA Y CARTERA</v>
          </cell>
          <cell r="M353" t="str">
            <v>C</v>
          </cell>
          <cell r="N353" t="str">
            <v>VE</v>
          </cell>
          <cell r="O353" t="str">
            <v>ES</v>
          </cell>
          <cell r="P353">
            <v>1245845</v>
          </cell>
          <cell r="Q353">
            <v>0</v>
          </cell>
          <cell r="R353" t="str">
            <v>2</v>
          </cell>
          <cell r="S353">
            <v>24387</v>
          </cell>
          <cell r="T353">
            <v>35142</v>
          </cell>
          <cell r="U353">
            <v>36.911111111111111</v>
          </cell>
          <cell r="V353">
            <v>1.0833333333333333</v>
          </cell>
          <cell r="W353">
            <v>7.4638888888888886</v>
          </cell>
          <cell r="X353" t="str">
            <v>4Profesional</v>
          </cell>
          <cell r="Y353">
            <v>9294367.4674074091</v>
          </cell>
          <cell r="AA353" t="str">
            <v>Mant</v>
          </cell>
          <cell r="AB353" t="str">
            <v>3020-12</v>
          </cell>
          <cell r="AC353">
            <v>39616904</v>
          </cell>
        </row>
        <row r="354">
          <cell r="C354" t="str">
            <v>RICARD HURTADO AZZAY GEMMA</v>
          </cell>
          <cell r="D354" t="str">
            <v>3020-12</v>
          </cell>
          <cell r="E354">
            <v>25294052.003333326</v>
          </cell>
          <cell r="F354" t="str">
            <v>Profesional Universitario</v>
          </cell>
          <cell r="G354" t="str">
            <v>22NOROCCIDENTE</v>
          </cell>
          <cell r="H354" t="str">
            <v>GRUPO OPERATIVO</v>
          </cell>
          <cell r="L354">
            <v>2005</v>
          </cell>
          <cell r="M354" t="str">
            <v>C</v>
          </cell>
          <cell r="O354" t="str">
            <v>ES</v>
          </cell>
          <cell r="P354">
            <v>1245845</v>
          </cell>
          <cell r="Q354">
            <v>0</v>
          </cell>
          <cell r="R354" t="str">
            <v>2</v>
          </cell>
          <cell r="S354">
            <v>18484</v>
          </cell>
          <cell r="T354">
            <v>28583</v>
          </cell>
          <cell r="U354">
            <v>53.072222222222223</v>
          </cell>
          <cell r="V354">
            <v>0</v>
          </cell>
          <cell r="W354">
            <v>25.422222222222221</v>
          </cell>
          <cell r="X354" t="str">
            <v>4Profesional</v>
          </cell>
          <cell r="Y354">
            <v>53103494.124592595</v>
          </cell>
          <cell r="Z354" t="str">
            <v>NOROCCIDENTE</v>
          </cell>
          <cell r="AA354" t="str">
            <v>Mant</v>
          </cell>
          <cell r="AB354" t="str">
            <v>3020-12</v>
          </cell>
          <cell r="AC354">
            <v>26257050</v>
          </cell>
        </row>
        <row r="355">
          <cell r="C355" t="str">
            <v>RICO BOCANEGRA CARMENZA</v>
          </cell>
          <cell r="D355" t="str">
            <v>3020-12</v>
          </cell>
          <cell r="E355">
            <v>25294052.003333326</v>
          </cell>
          <cell r="F355" t="str">
            <v>Profesional Universitario</v>
          </cell>
          <cell r="G355" t="str">
            <v>16SDT</v>
          </cell>
          <cell r="H355" t="str">
            <v>DIVISION PROGRAMAS EN ADMINISTRACION</v>
          </cell>
          <cell r="M355" t="str">
            <v>C</v>
          </cell>
          <cell r="O355" t="str">
            <v>ES</v>
          </cell>
          <cell r="P355">
            <v>1245845</v>
          </cell>
          <cell r="Q355">
            <v>0</v>
          </cell>
          <cell r="R355" t="str">
            <v>2</v>
          </cell>
          <cell r="S355">
            <v>21109</v>
          </cell>
          <cell r="T355">
            <v>31811</v>
          </cell>
          <cell r="U355">
            <v>45.886111111111113</v>
          </cell>
          <cell r="V355">
            <v>0</v>
          </cell>
          <cell r="W355">
            <v>16.588888888888889</v>
          </cell>
          <cell r="X355" t="str">
            <v>4Profesional</v>
          </cell>
          <cell r="Y355">
            <v>35017157.43125926</v>
          </cell>
          <cell r="AA355" t="str">
            <v>Mant</v>
          </cell>
          <cell r="AB355" t="str">
            <v>3020-12</v>
          </cell>
          <cell r="AC355">
            <v>24488423</v>
          </cell>
        </row>
        <row r="356">
          <cell r="C356" t="str">
            <v>RINCON IBAÑEZ CARLOS GUILLERMO</v>
          </cell>
          <cell r="D356" t="str">
            <v>5310-19</v>
          </cell>
          <cell r="E356">
            <v>24716999.175000004</v>
          </cell>
          <cell r="F356" t="str">
            <v>Conductor Mec (Asignado)</v>
          </cell>
          <cell r="G356" t="str">
            <v>20SEG</v>
          </cell>
          <cell r="H356" t="str">
            <v>SECRETARIA GENERAL</v>
          </cell>
          <cell r="L356">
            <v>2005</v>
          </cell>
          <cell r="M356" t="str">
            <v>C</v>
          </cell>
          <cell r="O356" t="str">
            <v>PRIMARIA</v>
          </cell>
          <cell r="P356">
            <v>740637</v>
          </cell>
          <cell r="Q356">
            <v>0</v>
          </cell>
          <cell r="R356" t="str">
            <v>1</v>
          </cell>
          <cell r="S356">
            <v>18403</v>
          </cell>
          <cell r="T356">
            <v>29434</v>
          </cell>
          <cell r="U356">
            <v>53.291666666666664</v>
          </cell>
          <cell r="V356">
            <v>0</v>
          </cell>
          <cell r="W356">
            <v>23.094444444444445</v>
          </cell>
          <cell r="X356" t="str">
            <v>6Asistencial</v>
          </cell>
          <cell r="Y356">
            <v>47858130.517263897</v>
          </cell>
          <cell r="AA356" t="str">
            <v>Mant</v>
          </cell>
          <cell r="AB356" t="str">
            <v>5310-19</v>
          </cell>
          <cell r="AC356">
            <v>19114537</v>
          </cell>
        </row>
        <row r="357">
          <cell r="C357" t="str">
            <v>RINCON RIAÑO NIDIA MARIA</v>
          </cell>
          <cell r="D357" t="str">
            <v>5040-16</v>
          </cell>
          <cell r="E357">
            <v>15161991.432499999</v>
          </cell>
          <cell r="F357" t="str">
            <v>Secretario Ejecutivo</v>
          </cell>
          <cell r="G357" t="str">
            <v>21CENTRO</v>
          </cell>
          <cell r="H357" t="str">
            <v>DIVISION FINANCIERA</v>
          </cell>
          <cell r="K357" t="str">
            <v>X</v>
          </cell>
          <cell r="M357" t="str">
            <v>C</v>
          </cell>
          <cell r="O357" t="str">
            <v>BACHILLER</v>
          </cell>
          <cell r="P357">
            <v>688731</v>
          </cell>
          <cell r="Q357">
            <v>28001</v>
          </cell>
          <cell r="R357" t="str">
            <v>2</v>
          </cell>
          <cell r="S357">
            <v>19138</v>
          </cell>
          <cell r="T357">
            <v>27596</v>
          </cell>
          <cell r="U357">
            <v>51.280555555555559</v>
          </cell>
          <cell r="V357">
            <v>2.3333333333333335</v>
          </cell>
          <cell r="W357">
            <v>28.122222222222224</v>
          </cell>
          <cell r="X357" t="str">
            <v>6Asistencial</v>
          </cell>
          <cell r="Y357">
            <v>35309658.613923617</v>
          </cell>
          <cell r="Z357" t="str">
            <v>CENTRO</v>
          </cell>
          <cell r="AA357" t="str">
            <v>SUP</v>
          </cell>
          <cell r="AB357" t="str">
            <v>sale</v>
          </cell>
          <cell r="AC357">
            <v>41489788</v>
          </cell>
        </row>
        <row r="358">
          <cell r="C358" t="str">
            <v>RIOS CASTAÑEDA LILIANA MARIA</v>
          </cell>
          <cell r="D358" t="str">
            <v>5120-10</v>
          </cell>
          <cell r="E358">
            <v>11597824.078333335</v>
          </cell>
          <cell r="F358" t="str">
            <v>Auxiliar Administrativo</v>
          </cell>
          <cell r="G358" t="str">
            <v>22NOROCCIDENTE</v>
          </cell>
          <cell r="H358" t="str">
            <v>DIVISION ADMINISTRATIVA Y FINANCIERA</v>
          </cell>
          <cell r="L358" t="str">
            <v>MCF</v>
          </cell>
          <cell r="M358" t="str">
            <v>C</v>
          </cell>
          <cell r="O358" t="str">
            <v>BACHILLER</v>
          </cell>
          <cell r="P358">
            <v>515106</v>
          </cell>
          <cell r="Q358">
            <v>0</v>
          </cell>
          <cell r="R358" t="str">
            <v>2</v>
          </cell>
          <cell r="S358">
            <v>26420</v>
          </cell>
          <cell r="T358">
            <v>34725</v>
          </cell>
          <cell r="U358">
            <v>31.344444444444445</v>
          </cell>
          <cell r="V358">
            <v>0</v>
          </cell>
          <cell r="W358">
            <v>8.6083333333333325</v>
          </cell>
          <cell r="X358" t="str">
            <v>6Asistencial</v>
          </cell>
          <cell r="Y358">
            <v>4921653.2654768517</v>
          </cell>
          <cell r="Z358" t="str">
            <v>NOROCCIDENTE</v>
          </cell>
          <cell r="AA358" t="str">
            <v>Mant</v>
          </cell>
          <cell r="AB358" t="str">
            <v>5120-10</v>
          </cell>
          <cell r="AC358">
            <v>43800510</v>
          </cell>
        </row>
        <row r="359">
          <cell r="C359" t="str">
            <v>RIOS GARCIA ROSALBA</v>
          </cell>
          <cell r="D359" t="str">
            <v>5120-10</v>
          </cell>
          <cell r="E359">
            <v>12834078.478333335</v>
          </cell>
          <cell r="F359" t="str">
            <v>Auxiliar Administrativo</v>
          </cell>
          <cell r="G359" t="str">
            <v>25SUROCCIDENTE</v>
          </cell>
          <cell r="H359" t="str">
            <v>GRUPO ADMINISTRATIVO Y FINANCIERO</v>
          </cell>
          <cell r="K359" t="str">
            <v>X</v>
          </cell>
          <cell r="M359" t="str">
            <v>C</v>
          </cell>
          <cell r="N359" t="str">
            <v>VE</v>
          </cell>
          <cell r="O359" t="str">
            <v>BACHILLER</v>
          </cell>
          <cell r="P359">
            <v>515106</v>
          </cell>
          <cell r="Q359">
            <v>0</v>
          </cell>
          <cell r="R359" t="str">
            <v>2</v>
          </cell>
          <cell r="S359">
            <v>22068</v>
          </cell>
          <cell r="T359">
            <v>31244</v>
          </cell>
          <cell r="U359">
            <v>43.261111111111113</v>
          </cell>
          <cell r="V359">
            <v>0</v>
          </cell>
          <cell r="W359">
            <v>18.136111111111113</v>
          </cell>
          <cell r="X359" t="str">
            <v>6Asistencial</v>
          </cell>
          <cell r="Y359">
            <v>17920469.545587964</v>
          </cell>
          <cell r="Z359" t="str">
            <v>SUROCCIDENTE</v>
          </cell>
          <cell r="AA359" t="str">
            <v>SUP</v>
          </cell>
          <cell r="AB359" t="str">
            <v>sale</v>
          </cell>
          <cell r="AC359">
            <v>38251464</v>
          </cell>
        </row>
        <row r="360">
          <cell r="C360" t="str">
            <v>RIVERA RAMIREZ CARLOS ARTURO</v>
          </cell>
          <cell r="D360" t="str">
            <v>5120-10</v>
          </cell>
          <cell r="E360">
            <v>11597824.078333335</v>
          </cell>
          <cell r="F360" t="str">
            <v>Auxiliar Administrativo</v>
          </cell>
          <cell r="G360" t="str">
            <v>16SDT</v>
          </cell>
          <cell r="H360" t="str">
            <v>DIVISION PROGRAMAS EN ADMINISTRACION</v>
          </cell>
          <cell r="K360" t="str">
            <v>X</v>
          </cell>
          <cell r="M360" t="str">
            <v>C</v>
          </cell>
          <cell r="N360" t="str">
            <v>VE</v>
          </cell>
          <cell r="O360" t="str">
            <v>UN</v>
          </cell>
          <cell r="P360">
            <v>515106</v>
          </cell>
          <cell r="Q360">
            <v>0</v>
          </cell>
          <cell r="R360" t="str">
            <v>1</v>
          </cell>
          <cell r="S360">
            <v>25006</v>
          </cell>
          <cell r="T360">
            <v>35829</v>
          </cell>
          <cell r="U360">
            <v>35.216666666666669</v>
          </cell>
          <cell r="V360">
            <v>1.25</v>
          </cell>
          <cell r="W360">
            <v>5.5888888888888886</v>
          </cell>
          <cell r="X360" t="str">
            <v>6Asistencial</v>
          </cell>
          <cell r="Y360">
            <v>3461641.2919861116</v>
          </cell>
          <cell r="AA360" t="str">
            <v>SUP</v>
          </cell>
          <cell r="AB360" t="str">
            <v>sale</v>
          </cell>
          <cell r="AC360">
            <v>79449985</v>
          </cell>
        </row>
        <row r="361">
          <cell r="C361" t="str">
            <v>RIVEROS GALVIS ELISA</v>
          </cell>
          <cell r="D361" t="str">
            <v>3020-09</v>
          </cell>
          <cell r="E361">
            <v>21953542.663749997</v>
          </cell>
          <cell r="F361" t="str">
            <v>Profesional Universitario</v>
          </cell>
          <cell r="G361" t="str">
            <v>21CENTRO</v>
          </cell>
          <cell r="H361" t="str">
            <v>DIVISION PROGRAMAS EN ADMINISTRACION</v>
          </cell>
          <cell r="M361" t="str">
            <v>C</v>
          </cell>
          <cell r="O361" t="str">
            <v>ES</v>
          </cell>
          <cell r="P361">
            <v>1081310</v>
          </cell>
          <cell r="Q361">
            <v>0</v>
          </cell>
          <cell r="R361" t="str">
            <v>2</v>
          </cell>
          <cell r="S361">
            <v>20905</v>
          </cell>
          <cell r="T361">
            <v>30691</v>
          </cell>
          <cell r="U361">
            <v>46.44166666666667</v>
          </cell>
          <cell r="V361">
            <v>0</v>
          </cell>
          <cell r="W361">
            <v>19.652777777777779</v>
          </cell>
          <cell r="X361" t="str">
            <v>4Profesional</v>
          </cell>
          <cell r="Y361">
            <v>35799542.245302089</v>
          </cell>
          <cell r="Z361" t="str">
            <v>CENTRO</v>
          </cell>
          <cell r="AA361" t="str">
            <v>Mant</v>
          </cell>
          <cell r="AB361" t="str">
            <v>3020-09</v>
          </cell>
          <cell r="AC361">
            <v>41778503</v>
          </cell>
        </row>
        <row r="362">
          <cell r="C362" t="str">
            <v>ROA CARVAJAL DURAN</v>
          </cell>
          <cell r="D362" t="str">
            <v>3010-17</v>
          </cell>
          <cell r="E362">
            <v>37806035.422499999</v>
          </cell>
          <cell r="F362" t="str">
            <v>Profesional Especializado</v>
          </cell>
          <cell r="G362" t="str">
            <v>19SDF</v>
          </cell>
          <cell r="H362" t="str">
            <v>GRUPO PRESUPUESTO</v>
          </cell>
          <cell r="M362" t="str">
            <v>C</v>
          </cell>
          <cell r="O362" t="str">
            <v>ES</v>
          </cell>
          <cell r="P362">
            <v>1665264</v>
          </cell>
          <cell r="Q362">
            <v>0</v>
          </cell>
          <cell r="R362" t="str">
            <v>1</v>
          </cell>
          <cell r="S362">
            <v>19107</v>
          </cell>
          <cell r="T362">
            <v>30414</v>
          </cell>
          <cell r="U362">
            <v>51.366666666666667</v>
          </cell>
          <cell r="V362">
            <v>0</v>
          </cell>
          <cell r="W362">
            <v>20.408333333333335</v>
          </cell>
          <cell r="X362" t="str">
            <v>4Profesional</v>
          </cell>
          <cell r="Y362">
            <v>57281742.633145839</v>
          </cell>
          <cell r="AA362" t="str">
            <v>Mant</v>
          </cell>
          <cell r="AB362" t="str">
            <v>3010-17</v>
          </cell>
          <cell r="AC362">
            <v>6754072</v>
          </cell>
        </row>
        <row r="363">
          <cell r="C363" t="str">
            <v>ROBLEDO PEREA INDIRA</v>
          </cell>
          <cell r="D363" t="str">
            <v>5120-10</v>
          </cell>
          <cell r="E363">
            <v>11597824.078333335</v>
          </cell>
          <cell r="F363" t="str">
            <v>Auxiliar Administrativo</v>
          </cell>
          <cell r="G363" t="str">
            <v>22NOROCCIDENTE</v>
          </cell>
          <cell r="H363" t="str">
            <v>GRUPO OPERATIVO</v>
          </cell>
          <cell r="K363" t="str">
            <v>X</v>
          </cell>
          <cell r="M363" t="str">
            <v>C</v>
          </cell>
          <cell r="O363" t="str">
            <v>UN</v>
          </cell>
          <cell r="P363">
            <v>515106</v>
          </cell>
          <cell r="Q363">
            <v>0</v>
          </cell>
          <cell r="R363" t="str">
            <v>2</v>
          </cell>
          <cell r="S363">
            <v>26450</v>
          </cell>
          <cell r="T363">
            <v>35261</v>
          </cell>
          <cell r="U363">
            <v>31.263888888888889</v>
          </cell>
          <cell r="V363">
            <v>0</v>
          </cell>
          <cell r="W363">
            <v>7.1388888888888893</v>
          </cell>
          <cell r="X363" t="str">
            <v>6Asistencial</v>
          </cell>
          <cell r="Y363">
            <v>4215195.8589490745</v>
          </cell>
          <cell r="Z363" t="str">
            <v>NOROCCIDENTE</v>
          </cell>
          <cell r="AA363" t="str">
            <v>SUP</v>
          </cell>
          <cell r="AB363" t="str">
            <v>sale</v>
          </cell>
          <cell r="AC363">
            <v>35600807</v>
          </cell>
        </row>
        <row r="364">
          <cell r="C364" t="str">
            <v>RODAO BELLUCCI FERNANDO</v>
          </cell>
          <cell r="D364" t="str">
            <v>3020-06</v>
          </cell>
          <cell r="E364">
            <v>18995922.495416671</v>
          </cell>
          <cell r="F364" t="str">
            <v>Profesional Universitario</v>
          </cell>
          <cell r="G364" t="str">
            <v>24ORIENTE</v>
          </cell>
          <cell r="H364" t="str">
            <v>DIVISION ADMINISTRATIVA Y FINANCIERA</v>
          </cell>
          <cell r="M364" t="str">
            <v>C</v>
          </cell>
          <cell r="O364" t="str">
            <v>ES</v>
          </cell>
          <cell r="P364">
            <v>935634</v>
          </cell>
          <cell r="Q364">
            <v>0</v>
          </cell>
          <cell r="R364" t="str">
            <v>1</v>
          </cell>
          <cell r="S364">
            <v>23160</v>
          </cell>
          <cell r="T364">
            <v>34169</v>
          </cell>
          <cell r="U364">
            <v>40.266666666666666</v>
          </cell>
          <cell r="V364">
            <v>0</v>
          </cell>
          <cell r="W364">
            <v>10.127777777777778</v>
          </cell>
          <cell r="X364" t="str">
            <v>4Profesional</v>
          </cell>
          <cell r="Y364">
            <v>16337213.652070604</v>
          </cell>
          <cell r="Z364" t="str">
            <v>ORIENTE</v>
          </cell>
          <cell r="AA364" t="str">
            <v>Mant</v>
          </cell>
          <cell r="AB364" t="str">
            <v>3020-06</v>
          </cell>
          <cell r="AC364">
            <v>91423144</v>
          </cell>
        </row>
        <row r="365">
          <cell r="C365" t="str">
            <v>RODRIGUEZ BALAGUERA ANA MARIA</v>
          </cell>
          <cell r="D365" t="str">
            <v>4065-11</v>
          </cell>
          <cell r="E365">
            <v>16080398.177083332</v>
          </cell>
          <cell r="F365" t="str">
            <v>Técnico Administrativo</v>
          </cell>
          <cell r="G365" t="str">
            <v>21CENTRO</v>
          </cell>
          <cell r="H365" t="str">
            <v>GRUPO CARTERA</v>
          </cell>
          <cell r="K365" t="str">
            <v>X</v>
          </cell>
          <cell r="M365" t="str">
            <v>C</v>
          </cell>
          <cell r="O365" t="str">
            <v>UN</v>
          </cell>
          <cell r="P365">
            <v>761453</v>
          </cell>
          <cell r="Q365">
            <v>0</v>
          </cell>
          <cell r="R365" t="str">
            <v>2</v>
          </cell>
          <cell r="S365">
            <v>21748</v>
          </cell>
          <cell r="T365">
            <v>31380</v>
          </cell>
          <cell r="U365">
            <v>44.133333333333333</v>
          </cell>
          <cell r="V365">
            <v>0</v>
          </cell>
          <cell r="W365">
            <v>17.766666666666666</v>
          </cell>
          <cell r="X365" t="str">
            <v>5Tecnico</v>
          </cell>
          <cell r="Y365">
            <v>23939858.572991896</v>
          </cell>
          <cell r="Z365" t="str">
            <v>CENTRO</v>
          </cell>
          <cell r="AA365" t="str">
            <v>SUP</v>
          </cell>
          <cell r="AB365" t="str">
            <v>sale</v>
          </cell>
          <cell r="AC365">
            <v>60287572</v>
          </cell>
        </row>
        <row r="366">
          <cell r="C366" t="str">
            <v>RODRIGUEZ CARVAJAL MARGARITA</v>
          </cell>
          <cell r="D366" t="str">
            <v>3020-08</v>
          </cell>
          <cell r="E366">
            <v>25519001.271666665</v>
          </cell>
          <cell r="F366" t="str">
            <v>Profesional Universitario</v>
          </cell>
          <cell r="G366" t="str">
            <v>22NOROCCIDENTE</v>
          </cell>
          <cell r="H366" t="str">
            <v>GRUPO ADMINISTRATIVO Y FINANCIERO</v>
          </cell>
          <cell r="L366">
            <v>2003</v>
          </cell>
          <cell r="M366" t="str">
            <v>C</v>
          </cell>
          <cell r="O366" t="str">
            <v>ES</v>
          </cell>
          <cell r="P366">
            <v>1044033</v>
          </cell>
          <cell r="Q366">
            <v>80017</v>
          </cell>
          <cell r="R366" t="str">
            <v>2</v>
          </cell>
          <cell r="S366">
            <v>15915</v>
          </cell>
          <cell r="T366">
            <v>26462</v>
          </cell>
          <cell r="U366">
            <v>60.102777777777774</v>
          </cell>
          <cell r="V366">
            <v>6.333333333333333</v>
          </cell>
          <cell r="W366">
            <v>31.230555555555554</v>
          </cell>
          <cell r="X366" t="str">
            <v>4Profesional</v>
          </cell>
          <cell r="Y366">
            <v>58428218.450134262</v>
          </cell>
          <cell r="Z366" t="str">
            <v>NOROCCIDENTE</v>
          </cell>
          <cell r="AA366" t="str">
            <v>Mant</v>
          </cell>
          <cell r="AB366" t="str">
            <v>3020-08</v>
          </cell>
          <cell r="AC366">
            <v>24935471</v>
          </cell>
        </row>
        <row r="367">
          <cell r="C367" t="str">
            <v>RODRIGUEZ CORREA RODRIGO</v>
          </cell>
          <cell r="D367" t="str">
            <v>4065-11</v>
          </cell>
          <cell r="E367">
            <v>17180674.965</v>
          </cell>
          <cell r="F367" t="str">
            <v>Técnico Administrativo</v>
          </cell>
          <cell r="G367" t="str">
            <v>22NOROCCIDENTE</v>
          </cell>
          <cell r="H367" t="str">
            <v>GRUPO SERVICIOS</v>
          </cell>
          <cell r="K367" t="str">
            <v>X</v>
          </cell>
          <cell r="M367" t="str">
            <v>C</v>
          </cell>
          <cell r="O367" t="str">
            <v>BACHILLER</v>
          </cell>
          <cell r="P367">
            <v>761453</v>
          </cell>
          <cell r="Q367">
            <v>53577</v>
          </cell>
          <cell r="R367" t="str">
            <v>1</v>
          </cell>
          <cell r="S367">
            <v>20078</v>
          </cell>
          <cell r="T367">
            <v>27218</v>
          </cell>
          <cell r="U367">
            <v>48.708333333333336</v>
          </cell>
          <cell r="V367">
            <v>0</v>
          </cell>
          <cell r="W367">
            <v>29.158333333333335</v>
          </cell>
          <cell r="X367" t="str">
            <v>5Tecnico</v>
          </cell>
          <cell r="Y367">
            <v>41356588.853124999</v>
          </cell>
          <cell r="Z367" t="str">
            <v>NOROCCIDENTE</v>
          </cell>
          <cell r="AA367" t="str">
            <v>SUP</v>
          </cell>
          <cell r="AB367" t="str">
            <v>sale</v>
          </cell>
          <cell r="AC367">
            <v>10085931</v>
          </cell>
        </row>
        <row r="368">
          <cell r="C368" t="str">
            <v>RODRIGUEZ DE CASTRO OLGA</v>
          </cell>
          <cell r="D368" t="str">
            <v>5040-22</v>
          </cell>
          <cell r="E368">
            <v>18811350.384583335</v>
          </cell>
          <cell r="F368" t="str">
            <v>Secretario Ejecutivo</v>
          </cell>
          <cell r="G368" t="str">
            <v>20SEG</v>
          </cell>
          <cell r="H368" t="str">
            <v>SECRETARIA GENERAL</v>
          </cell>
          <cell r="M368" t="str">
            <v>C</v>
          </cell>
          <cell r="O368" t="str">
            <v>BACHILLER</v>
          </cell>
          <cell r="P368">
            <v>846314</v>
          </cell>
          <cell r="Q368">
            <v>80229</v>
          </cell>
          <cell r="R368" t="str">
            <v>2</v>
          </cell>
          <cell r="S368">
            <v>18879</v>
          </cell>
          <cell r="T368">
            <v>26392</v>
          </cell>
          <cell r="U368">
            <v>51.991666666666667</v>
          </cell>
          <cell r="V368">
            <v>1</v>
          </cell>
          <cell r="W368">
            <v>31.422222222222221</v>
          </cell>
          <cell r="X368" t="str">
            <v>6Asistencial</v>
          </cell>
          <cell r="Y368">
            <v>48460696.579290524</v>
          </cell>
          <cell r="AA368" t="str">
            <v>Mant</v>
          </cell>
          <cell r="AB368" t="str">
            <v>5040-22</v>
          </cell>
          <cell r="AC368">
            <v>41615997</v>
          </cell>
        </row>
        <row r="369">
          <cell r="C369" t="str">
            <v>RODRIGUEZ DE RODRIGUEZ MAGDALENA</v>
          </cell>
          <cell r="D369" t="str">
            <v>5040-20</v>
          </cell>
          <cell r="E369">
            <v>16138824.14833333</v>
          </cell>
          <cell r="F369" t="str">
            <v>Secretario Ejecutivo</v>
          </cell>
          <cell r="G369" t="str">
            <v>21CENTRO</v>
          </cell>
          <cell r="H369" t="str">
            <v>DIRECCION REGIONAL BOGOTA</v>
          </cell>
          <cell r="M369" t="str">
            <v>C</v>
          </cell>
          <cell r="O369" t="str">
            <v>BACHILLER</v>
          </cell>
          <cell r="P369">
            <v>764298</v>
          </cell>
          <cell r="Q369">
            <v>0</v>
          </cell>
          <cell r="R369" t="str">
            <v>2</v>
          </cell>
          <cell r="S369">
            <v>20355</v>
          </cell>
          <cell r="T369">
            <v>34331</v>
          </cell>
          <cell r="U369">
            <v>47.95</v>
          </cell>
          <cell r="V369">
            <v>1.0833333333333333</v>
          </cell>
          <cell r="W369">
            <v>9.6861111111111118</v>
          </cell>
          <cell r="X369" t="str">
            <v>6Asistencial</v>
          </cell>
          <cell r="Y369">
            <v>13448316.301069442</v>
          </cell>
          <cell r="Z369" t="str">
            <v>CENTRO</v>
          </cell>
          <cell r="AA369" t="str">
            <v>Mant</v>
          </cell>
          <cell r="AB369" t="str">
            <v>5040-20</v>
          </cell>
          <cell r="AC369">
            <v>41730634</v>
          </cell>
        </row>
        <row r="370">
          <cell r="C370" t="str">
            <v>RODRIGUEZ HURTADO CLARIBEL</v>
          </cell>
          <cell r="D370" t="str">
            <v>4065-11</v>
          </cell>
          <cell r="E370">
            <v>16080398.177083332</v>
          </cell>
          <cell r="F370" t="str">
            <v>Técnico Administrativo</v>
          </cell>
          <cell r="G370" t="str">
            <v>19SDF</v>
          </cell>
          <cell r="H370" t="str">
            <v>GRUPO CONTABILIDAD</v>
          </cell>
          <cell r="M370" t="str">
            <v>C</v>
          </cell>
          <cell r="O370" t="str">
            <v>UN</v>
          </cell>
          <cell r="P370">
            <v>761453</v>
          </cell>
          <cell r="Q370">
            <v>0</v>
          </cell>
          <cell r="R370" t="str">
            <v>2</v>
          </cell>
          <cell r="S370">
            <v>23070</v>
          </cell>
          <cell r="T370">
            <v>30682</v>
          </cell>
          <cell r="U370">
            <v>40.513888888888886</v>
          </cell>
          <cell r="V370">
            <v>0</v>
          </cell>
          <cell r="W370">
            <v>19.677777777777777</v>
          </cell>
          <cell r="X370" t="str">
            <v>5Tecnico</v>
          </cell>
          <cell r="Y370">
            <v>26382045.487820603</v>
          </cell>
          <cell r="AA370" t="str">
            <v>Mant</v>
          </cell>
          <cell r="AB370" t="str">
            <v>4065-11</v>
          </cell>
          <cell r="AC370">
            <v>39532826</v>
          </cell>
        </row>
        <row r="371">
          <cell r="C371" t="str">
            <v>RODRIGUEZ MORENO AARON</v>
          </cell>
          <cell r="D371" t="str">
            <v>5120-09</v>
          </cell>
          <cell r="E371">
            <v>10643889.421249999</v>
          </cell>
          <cell r="F371" t="str">
            <v>Auxiliar Administrativo</v>
          </cell>
          <cell r="G371" t="str">
            <v>20SEG</v>
          </cell>
          <cell r="H371" t="str">
            <v>GRUPO ALMACEN Y SUMINISTROS</v>
          </cell>
          <cell r="K371" t="str">
            <v>X</v>
          </cell>
          <cell r="M371" t="str">
            <v>C</v>
          </cell>
          <cell r="O371" t="str">
            <v>BACHILLER</v>
          </cell>
          <cell r="P371">
            <v>468655</v>
          </cell>
          <cell r="Q371">
            <v>0</v>
          </cell>
          <cell r="R371" t="str">
            <v>1</v>
          </cell>
          <cell r="S371">
            <v>24671</v>
          </cell>
          <cell r="T371">
            <v>34726</v>
          </cell>
          <cell r="U371">
            <v>36.130555555555553</v>
          </cell>
          <cell r="V371">
            <v>0</v>
          </cell>
          <cell r="W371">
            <v>8.6055555555555561</v>
          </cell>
          <cell r="X371" t="str">
            <v>6Asistencial</v>
          </cell>
          <cell r="Y371">
            <v>4525403.9668368055</v>
          </cell>
          <cell r="AA371" t="str">
            <v>SUP</v>
          </cell>
          <cell r="AB371" t="str">
            <v>sale</v>
          </cell>
          <cell r="AC371">
            <v>79242305</v>
          </cell>
        </row>
        <row r="372">
          <cell r="C372" t="str">
            <v>RODRIGUEZ RINCON AURA INES</v>
          </cell>
          <cell r="D372" t="str">
            <v>3020-08</v>
          </cell>
          <cell r="E372">
            <v>21196717.882083338</v>
          </cell>
          <cell r="F372" t="str">
            <v>Profesional Universitario</v>
          </cell>
          <cell r="G372" t="str">
            <v>19SDF</v>
          </cell>
          <cell r="H372" t="str">
            <v>GRUPO GESTION FINANCIERA Y CARTERA</v>
          </cell>
          <cell r="M372" t="str">
            <v>C</v>
          </cell>
          <cell r="O372" t="str">
            <v>UN</v>
          </cell>
          <cell r="P372">
            <v>1044033</v>
          </cell>
          <cell r="Q372">
            <v>0</v>
          </cell>
          <cell r="R372" t="str">
            <v>2</v>
          </cell>
          <cell r="S372">
            <v>21236</v>
          </cell>
          <cell r="T372">
            <v>30161</v>
          </cell>
          <cell r="U372">
            <v>45.541666666666664</v>
          </cell>
          <cell r="V372">
            <v>0</v>
          </cell>
          <cell r="W372">
            <v>21.1</v>
          </cell>
          <cell r="X372" t="str">
            <v>4Profesional</v>
          </cell>
          <cell r="Y372">
            <v>37091485.891515046</v>
          </cell>
          <cell r="AA372" t="str">
            <v>Mant</v>
          </cell>
          <cell r="AB372" t="str">
            <v>3020-08</v>
          </cell>
          <cell r="AC372">
            <v>35313918</v>
          </cell>
        </row>
        <row r="373">
          <cell r="C373" t="str">
            <v>RODRIGUEZ SANABRIA PAOLA ANDREA</v>
          </cell>
          <cell r="D373" t="str">
            <v>5120-10</v>
          </cell>
          <cell r="E373">
            <v>11597824.078333335</v>
          </cell>
          <cell r="F373" t="str">
            <v>Auxiliar Administrativo</v>
          </cell>
          <cell r="G373" t="str">
            <v>20SEG</v>
          </cell>
          <cell r="H373" t="str">
            <v>GRUPO ADMINISTRACION PERSONAL</v>
          </cell>
          <cell r="K373" t="str">
            <v>X</v>
          </cell>
          <cell r="M373" t="str">
            <v>C</v>
          </cell>
          <cell r="O373" t="str">
            <v>BACHILLER</v>
          </cell>
          <cell r="P373">
            <v>515106</v>
          </cell>
          <cell r="Q373">
            <v>0</v>
          </cell>
          <cell r="R373" t="str">
            <v>2</v>
          </cell>
          <cell r="S373">
            <v>27881</v>
          </cell>
          <cell r="T373">
            <v>35628</v>
          </cell>
          <cell r="U373">
            <v>27.344444444444445</v>
          </cell>
          <cell r="V373">
            <v>0</v>
          </cell>
          <cell r="W373">
            <v>6.1333333333333337</v>
          </cell>
          <cell r="X373" t="str">
            <v>6Asistencial</v>
          </cell>
          <cell r="Y373">
            <v>3744224.254597222</v>
          </cell>
          <cell r="AA373" t="str">
            <v>SUP</v>
          </cell>
          <cell r="AB373" t="str">
            <v>sale</v>
          </cell>
          <cell r="AC373">
            <v>20996476</v>
          </cell>
        </row>
        <row r="374">
          <cell r="C374" t="str">
            <v>ROJAS BAYONA GLORIA ISABEL</v>
          </cell>
          <cell r="D374" t="str">
            <v>4065-15</v>
          </cell>
          <cell r="E374">
            <v>18995922.495416671</v>
          </cell>
          <cell r="F374" t="str">
            <v>Técnico Administrativo</v>
          </cell>
          <cell r="G374" t="str">
            <v>20SEG</v>
          </cell>
          <cell r="H374" t="str">
            <v>GRUPO ADMINISTRACION PERSONAL</v>
          </cell>
          <cell r="K374" t="str">
            <v>X</v>
          </cell>
          <cell r="M374" t="str">
            <v>C</v>
          </cell>
          <cell r="O374" t="str">
            <v>BACHILLER</v>
          </cell>
          <cell r="P374">
            <v>935634</v>
          </cell>
          <cell r="Q374">
            <v>0</v>
          </cell>
          <cell r="R374" t="str">
            <v>2</v>
          </cell>
          <cell r="S374">
            <v>19633</v>
          </cell>
          <cell r="T374">
            <v>28384</v>
          </cell>
          <cell r="U374">
            <v>49.927777777777777</v>
          </cell>
          <cell r="V374">
            <v>0</v>
          </cell>
          <cell r="W374">
            <v>25.969444444444445</v>
          </cell>
          <cell r="X374" t="str">
            <v>5Tecnico</v>
          </cell>
          <cell r="Y374">
            <v>40635517.559538193</v>
          </cell>
          <cell r="AA374" t="str">
            <v>SUP</v>
          </cell>
          <cell r="AB374" t="str">
            <v>sale</v>
          </cell>
          <cell r="AC374">
            <v>41636502</v>
          </cell>
        </row>
        <row r="375">
          <cell r="C375" t="str">
            <v>ROJAS BONILLA JULIA ELENA</v>
          </cell>
          <cell r="D375" t="str">
            <v>4065-11</v>
          </cell>
          <cell r="E375">
            <v>16080398.177083332</v>
          </cell>
          <cell r="F375" t="str">
            <v>Técnico Administrativo</v>
          </cell>
          <cell r="G375" t="str">
            <v>24ORIENTE</v>
          </cell>
          <cell r="H375" t="str">
            <v>DIVISION PROGRAMAS EN ADMINISTRACION</v>
          </cell>
          <cell r="K375" t="str">
            <v>X</v>
          </cell>
          <cell r="M375" t="str">
            <v>C</v>
          </cell>
          <cell r="O375" t="str">
            <v>UN</v>
          </cell>
          <cell r="P375">
            <v>761453</v>
          </cell>
          <cell r="Q375">
            <v>0</v>
          </cell>
          <cell r="R375" t="str">
            <v>2</v>
          </cell>
          <cell r="S375">
            <v>20716</v>
          </cell>
          <cell r="T375">
            <v>29637</v>
          </cell>
          <cell r="U375">
            <v>46.963888888888889</v>
          </cell>
          <cell r="V375">
            <v>0</v>
          </cell>
          <cell r="W375">
            <v>22.541666666666668</v>
          </cell>
          <cell r="X375" t="str">
            <v>5Tecnico</v>
          </cell>
          <cell r="Y375">
            <v>30109593.936769675</v>
          </cell>
          <cell r="Z375" t="str">
            <v>ORIENTE</v>
          </cell>
          <cell r="AA375" t="str">
            <v>SUP</v>
          </cell>
          <cell r="AB375" t="str">
            <v>sale</v>
          </cell>
          <cell r="AC375">
            <v>28148960</v>
          </cell>
        </row>
        <row r="376">
          <cell r="C376" t="str">
            <v>ROJAS HURTADO HECTOR FABIO</v>
          </cell>
          <cell r="D376" t="str">
            <v>5120-10</v>
          </cell>
          <cell r="E376">
            <v>11597824.078333335</v>
          </cell>
          <cell r="F376" t="str">
            <v>Auxiliar Administrativo</v>
          </cell>
          <cell r="G376" t="str">
            <v>25SUROCCIDENTE</v>
          </cell>
          <cell r="H376" t="str">
            <v>GRUPO SERVICIOS</v>
          </cell>
          <cell r="K376" t="str">
            <v>X</v>
          </cell>
          <cell r="M376" t="str">
            <v>C</v>
          </cell>
          <cell r="O376" t="str">
            <v>TC</v>
          </cell>
          <cell r="P376">
            <v>515106</v>
          </cell>
          <cell r="Q376">
            <v>0</v>
          </cell>
          <cell r="R376" t="str">
            <v>1</v>
          </cell>
          <cell r="S376">
            <v>23822</v>
          </cell>
          <cell r="T376">
            <v>31770</v>
          </cell>
          <cell r="U376">
            <v>38.455555555555556</v>
          </cell>
          <cell r="V376">
            <v>0</v>
          </cell>
          <cell r="W376">
            <v>16.697222222222223</v>
          </cell>
          <cell r="X376" t="str">
            <v>6Asistencial</v>
          </cell>
          <cell r="Y376">
            <v>16507554.73253241</v>
          </cell>
          <cell r="Z376" t="str">
            <v>SUROCCIDENTE</v>
          </cell>
          <cell r="AA376" t="str">
            <v>SUP</v>
          </cell>
          <cell r="AB376" t="str">
            <v>sale</v>
          </cell>
          <cell r="AC376">
            <v>10295413</v>
          </cell>
        </row>
        <row r="377">
          <cell r="C377" t="str">
            <v>ROJAS ROJAS EDGAR JOB</v>
          </cell>
          <cell r="D377" t="str">
            <v>4065-11</v>
          </cell>
          <cell r="E377">
            <v>17907885.377083331</v>
          </cell>
          <cell r="F377" t="str">
            <v>Técnico Administrativo</v>
          </cell>
          <cell r="G377" t="str">
            <v>21CENTRO</v>
          </cell>
          <cell r="H377" t="str">
            <v>GRUPO OPERATIVO FINANCIERA</v>
          </cell>
          <cell r="M377" t="str">
            <v>C</v>
          </cell>
          <cell r="O377" t="str">
            <v>TC</v>
          </cell>
          <cell r="P377">
            <v>761453</v>
          </cell>
          <cell r="Q377">
            <v>0</v>
          </cell>
          <cell r="R377" t="str">
            <v>1</v>
          </cell>
          <cell r="S377">
            <v>22401</v>
          </cell>
          <cell r="T377">
            <v>32660</v>
          </cell>
          <cell r="U377">
            <v>42.347222222222221</v>
          </cell>
          <cell r="V377">
            <v>2.3333333333333335</v>
          </cell>
          <cell r="W377">
            <v>14.261111111111111</v>
          </cell>
          <cell r="X377" t="str">
            <v>5Tecnico</v>
          </cell>
          <cell r="Y377">
            <v>19312557.050158564</v>
          </cell>
          <cell r="Z377" t="str">
            <v>CENTRO</v>
          </cell>
          <cell r="AA377" t="str">
            <v>Mant</v>
          </cell>
          <cell r="AB377" t="str">
            <v>4065-11</v>
          </cell>
          <cell r="AC377">
            <v>12188413</v>
          </cell>
        </row>
        <row r="378">
          <cell r="C378" t="str">
            <v>ROMAÑA              DE DE-RODRIGUEZ MARIA ELENA</v>
          </cell>
          <cell r="D378" t="str">
            <v>2095-07</v>
          </cell>
          <cell r="E378">
            <v>24838316.680416666</v>
          </cell>
          <cell r="F378" t="str">
            <v>Director o Gerente Seccional</v>
          </cell>
          <cell r="G378" t="str">
            <v>22NOROCCIDENTE</v>
          </cell>
          <cell r="H378" t="str">
            <v>DIRECCION SECCIONAL CHOCO</v>
          </cell>
          <cell r="K378" t="str">
            <v>X</v>
          </cell>
          <cell r="M378" t="str">
            <v>LNR</v>
          </cell>
          <cell r="O378" t="str">
            <v>MG</v>
          </cell>
          <cell r="P378">
            <v>1223398</v>
          </cell>
          <cell r="Q378">
            <v>0</v>
          </cell>
          <cell r="R378" t="str">
            <v>2</v>
          </cell>
          <cell r="S378">
            <v>21026</v>
          </cell>
          <cell r="T378">
            <v>36143</v>
          </cell>
          <cell r="U378">
            <v>46.111111111111114</v>
          </cell>
          <cell r="V378">
            <v>17.833333333333332</v>
          </cell>
          <cell r="W378">
            <v>4.7249999999999996</v>
          </cell>
          <cell r="X378" t="str">
            <v>3Ejecutivo</v>
          </cell>
          <cell r="Y378">
            <v>11671216.92</v>
          </cell>
          <cell r="Z378" t="str">
            <v>NOROCCIDENTE</v>
          </cell>
          <cell r="AA378" t="str">
            <v>SUP</v>
          </cell>
          <cell r="AB378" t="str">
            <v>sale</v>
          </cell>
          <cell r="AC378">
            <v>26258710</v>
          </cell>
        </row>
        <row r="379">
          <cell r="C379" t="str">
            <v>ROMERO MENDIVIL LEYLA ROSA</v>
          </cell>
          <cell r="D379" t="str">
            <v>3020-06</v>
          </cell>
          <cell r="E379">
            <v>18995922.495416671</v>
          </cell>
          <cell r="F379" t="str">
            <v>Profesional Universitario</v>
          </cell>
          <cell r="G379" t="str">
            <v>23NORTE</v>
          </cell>
          <cell r="H379" t="str">
            <v>DIVISION CREDITO Y PROGRAMAS INTERNACIONALES</v>
          </cell>
          <cell r="M379" t="str">
            <v>C</v>
          </cell>
          <cell r="O379" t="str">
            <v>ES</v>
          </cell>
          <cell r="P379">
            <v>935634</v>
          </cell>
          <cell r="Q379">
            <v>0</v>
          </cell>
          <cell r="R379" t="str">
            <v>2</v>
          </cell>
          <cell r="S379">
            <v>20697</v>
          </cell>
          <cell r="T379">
            <v>33291</v>
          </cell>
          <cell r="U379">
            <v>47.013888888888886</v>
          </cell>
          <cell r="V379">
            <v>0</v>
          </cell>
          <cell r="W379">
            <v>12.536111111111111</v>
          </cell>
          <cell r="X379" t="str">
            <v>4Profesional</v>
          </cell>
          <cell r="Y379">
            <v>20110242.209130786</v>
          </cell>
          <cell r="Z379" t="str">
            <v>NORTE</v>
          </cell>
          <cell r="AA379" t="str">
            <v>Mant</v>
          </cell>
          <cell r="AB379" t="str">
            <v>3020-06</v>
          </cell>
          <cell r="AC379">
            <v>22441442</v>
          </cell>
        </row>
        <row r="380">
          <cell r="C380" t="str">
            <v>ROMERO ZUÑIGA CARMEN MILAGRO</v>
          </cell>
          <cell r="D380" t="str">
            <v>2105-06</v>
          </cell>
          <cell r="E380">
            <v>23062173.132083338</v>
          </cell>
          <cell r="F380" t="str">
            <v>Director de Centro</v>
          </cell>
          <cell r="G380" t="str">
            <v>24ORIENTE</v>
          </cell>
          <cell r="H380" t="str">
            <v>DIRECCION REGIONAL CESAR</v>
          </cell>
          <cell r="K380" t="str">
            <v>X</v>
          </cell>
          <cell r="M380" t="str">
            <v>C</v>
          </cell>
          <cell r="N380" t="str">
            <v>P</v>
          </cell>
          <cell r="O380" t="str">
            <v>ES</v>
          </cell>
          <cell r="P380">
            <v>1135915</v>
          </cell>
          <cell r="Q380">
            <v>0</v>
          </cell>
          <cell r="R380" t="str">
            <v>2</v>
          </cell>
          <cell r="S380">
            <v>23634</v>
          </cell>
          <cell r="T380">
            <v>35327</v>
          </cell>
          <cell r="U380">
            <v>38.975000000000001</v>
          </cell>
          <cell r="V380">
            <v>7</v>
          </cell>
          <cell r="W380">
            <v>6.9611111111111112</v>
          </cell>
          <cell r="X380" t="str">
            <v>3Ejecutivo</v>
          </cell>
          <cell r="Y380">
            <v>10836629.100000001</v>
          </cell>
          <cell r="Z380" t="str">
            <v>ORIENTE</v>
          </cell>
          <cell r="AA380" t="str">
            <v>SUP</v>
          </cell>
          <cell r="AB380" t="str">
            <v>sale</v>
          </cell>
          <cell r="AC380">
            <v>64549993</v>
          </cell>
        </row>
        <row r="381">
          <cell r="C381" t="str">
            <v>RUIZ  ELSA</v>
          </cell>
          <cell r="D381" t="str">
            <v>4065-11</v>
          </cell>
          <cell r="E381">
            <v>16080398.177083332</v>
          </cell>
          <cell r="F381" t="str">
            <v>Técnico Administrativo</v>
          </cell>
          <cell r="G381" t="str">
            <v>25SUROCCIDENTE</v>
          </cell>
          <cell r="H381" t="str">
            <v>GRUPO FINANCIERO</v>
          </cell>
          <cell r="L381" t="str">
            <v>MCF</v>
          </cell>
          <cell r="M381" t="str">
            <v>C</v>
          </cell>
          <cell r="O381" t="str">
            <v>UN</v>
          </cell>
          <cell r="P381">
            <v>761453</v>
          </cell>
          <cell r="Q381">
            <v>0</v>
          </cell>
          <cell r="R381" t="str">
            <v>2</v>
          </cell>
          <cell r="S381">
            <v>21203</v>
          </cell>
          <cell r="T381">
            <v>31809</v>
          </cell>
          <cell r="U381">
            <v>45.630555555555553</v>
          </cell>
          <cell r="V381">
            <v>0</v>
          </cell>
          <cell r="W381">
            <v>16.594444444444445</v>
          </cell>
          <cell r="X381" t="str">
            <v>5Tecnico</v>
          </cell>
          <cell r="Y381">
            <v>22397424.732047454</v>
          </cell>
          <cell r="Z381" t="str">
            <v>SUROCCIDENTE</v>
          </cell>
          <cell r="AA381" t="str">
            <v>Mant</v>
          </cell>
          <cell r="AB381" t="str">
            <v>4065-11</v>
          </cell>
          <cell r="AC381">
            <v>31831044</v>
          </cell>
        </row>
        <row r="382">
          <cell r="C382" t="str">
            <v>RUIZ LOPEZ MARIA CONSUELO</v>
          </cell>
          <cell r="D382" t="str">
            <v>5040-20</v>
          </cell>
          <cell r="E382">
            <v>17368151.424166664</v>
          </cell>
          <cell r="F382" t="str">
            <v>Secretario Ejecutivo</v>
          </cell>
          <cell r="G382" t="str">
            <v>20SEG</v>
          </cell>
          <cell r="H382" t="str">
            <v>GRUPO ADMINISTRACION PERSONAL</v>
          </cell>
          <cell r="L382">
            <v>2003</v>
          </cell>
          <cell r="M382" t="str">
            <v>C</v>
          </cell>
          <cell r="O382" t="str">
            <v>BACHILLER</v>
          </cell>
          <cell r="P382">
            <v>764298</v>
          </cell>
          <cell r="Q382">
            <v>59861</v>
          </cell>
          <cell r="R382" t="str">
            <v>2</v>
          </cell>
          <cell r="S382">
            <v>17498</v>
          </cell>
          <cell r="T382">
            <v>26563</v>
          </cell>
          <cell r="U382">
            <v>55.772222222222226</v>
          </cell>
          <cell r="V382">
            <v>0</v>
          </cell>
          <cell r="W382">
            <v>30.955555555555556</v>
          </cell>
          <cell r="X382" t="str">
            <v>6Asistencial</v>
          </cell>
          <cell r="Y382">
            <v>44442280.072993055</v>
          </cell>
          <cell r="AA382" t="str">
            <v>Mant</v>
          </cell>
          <cell r="AB382" t="str">
            <v>5040-20</v>
          </cell>
          <cell r="AC382">
            <v>41429957</v>
          </cell>
        </row>
        <row r="383">
          <cell r="C383" t="str">
            <v>RUIZ MOLINA TERESA</v>
          </cell>
          <cell r="D383" t="str">
            <v>4065-12</v>
          </cell>
          <cell r="E383">
            <v>16415181.84</v>
          </cell>
          <cell r="F383" t="str">
            <v>Técnico Administrativo</v>
          </cell>
          <cell r="G383" t="str">
            <v>21CENTRO</v>
          </cell>
          <cell r="H383" t="str">
            <v>GRUPO TESORERIA</v>
          </cell>
          <cell r="L383" t="str">
            <v>MCF</v>
          </cell>
          <cell r="M383" t="str">
            <v>C</v>
          </cell>
          <cell r="O383" t="str">
            <v>TC</v>
          </cell>
          <cell r="P383">
            <v>808521</v>
          </cell>
          <cell r="Q383">
            <v>0</v>
          </cell>
          <cell r="R383" t="str">
            <v>2</v>
          </cell>
          <cell r="S383">
            <v>22494</v>
          </cell>
          <cell r="T383">
            <v>31807</v>
          </cell>
          <cell r="U383">
            <v>42.094444444444441</v>
          </cell>
          <cell r="V383">
            <v>0</v>
          </cell>
          <cell r="W383">
            <v>16.597222222222221</v>
          </cell>
          <cell r="X383" t="str">
            <v>5Tecnico</v>
          </cell>
          <cell r="Y383">
            <v>22725224.360444445</v>
          </cell>
          <cell r="Z383" t="str">
            <v>CENTRO</v>
          </cell>
          <cell r="AA383" t="str">
            <v>Mant</v>
          </cell>
          <cell r="AB383" t="str">
            <v>4065-12</v>
          </cell>
          <cell r="AC383">
            <v>51654267</v>
          </cell>
        </row>
        <row r="384">
          <cell r="C384" t="str">
            <v>RUIZ NIETO DIEGO</v>
          </cell>
          <cell r="D384" t="str">
            <v>4065-11</v>
          </cell>
          <cell r="E384">
            <v>16080398.177083332</v>
          </cell>
          <cell r="F384" t="str">
            <v>Técnico Administrativo</v>
          </cell>
          <cell r="G384" t="str">
            <v>21CENTRO</v>
          </cell>
          <cell r="H384" t="str">
            <v>GRUPO ADMINISTRATIVO</v>
          </cell>
          <cell r="L384">
            <v>2003</v>
          </cell>
          <cell r="M384" t="str">
            <v>C</v>
          </cell>
          <cell r="O384" t="str">
            <v>UN</v>
          </cell>
          <cell r="P384">
            <v>761453</v>
          </cell>
          <cell r="Q384">
            <v>0</v>
          </cell>
          <cell r="R384" t="str">
            <v>1</v>
          </cell>
          <cell r="S384">
            <v>14212</v>
          </cell>
          <cell r="T384">
            <v>33738</v>
          </cell>
          <cell r="U384">
            <v>64.769444444444446</v>
          </cell>
          <cell r="V384">
            <v>11.75</v>
          </cell>
          <cell r="W384">
            <v>11.308333333333334</v>
          </cell>
          <cell r="X384" t="str">
            <v>5Tecnico</v>
          </cell>
          <cell r="Y384">
            <v>15456472.447797455</v>
          </cell>
          <cell r="Z384" t="str">
            <v>CENTRO</v>
          </cell>
          <cell r="AA384" t="str">
            <v>Mant</v>
          </cell>
          <cell r="AB384" t="str">
            <v>4065-11</v>
          </cell>
          <cell r="AC384">
            <v>17045763</v>
          </cell>
        </row>
        <row r="385">
          <cell r="C385" t="str">
            <v>RUIZ ROMERO HERNANDO ENRIQUE</v>
          </cell>
          <cell r="D385" t="str">
            <v>3020-08</v>
          </cell>
          <cell r="E385">
            <v>21196717.882083338</v>
          </cell>
          <cell r="F385" t="str">
            <v>Profesional Universitario</v>
          </cell>
          <cell r="G385" t="str">
            <v>21CENTRO</v>
          </cell>
          <cell r="H385" t="str">
            <v>GRUPO ADMINISTRATIVO</v>
          </cell>
          <cell r="L385">
            <v>2003</v>
          </cell>
          <cell r="M385" t="str">
            <v>C</v>
          </cell>
          <cell r="O385" t="str">
            <v>UN</v>
          </cell>
          <cell r="P385">
            <v>1044033</v>
          </cell>
          <cell r="Q385">
            <v>0</v>
          </cell>
          <cell r="R385" t="str">
            <v>1</v>
          </cell>
          <cell r="S385">
            <v>16997</v>
          </cell>
          <cell r="T385">
            <v>35689</v>
          </cell>
          <cell r="U385">
            <v>57.141666666666666</v>
          </cell>
          <cell r="V385">
            <v>41.333333333333329</v>
          </cell>
          <cell r="W385">
            <v>5.9694444444444441</v>
          </cell>
          <cell r="X385" t="str">
            <v>4Profesional</v>
          </cell>
          <cell r="Y385">
            <v>6525743.8288136572</v>
          </cell>
          <cell r="Z385" t="str">
            <v>CENTRO</v>
          </cell>
          <cell r="AA385" t="str">
            <v>Mant</v>
          </cell>
          <cell r="AB385" t="str">
            <v>3020-08</v>
          </cell>
          <cell r="AC385">
            <v>17151045</v>
          </cell>
        </row>
        <row r="386">
          <cell r="C386" t="str">
            <v>RUIZ SUAREZ LAURA CECILIA</v>
          </cell>
          <cell r="D386" t="str">
            <v>5040-18</v>
          </cell>
          <cell r="E386">
            <v>15256479.260833334</v>
          </cell>
          <cell r="F386" t="str">
            <v>Secretario Ejecutivo</v>
          </cell>
          <cell r="G386" t="str">
            <v>16SDT</v>
          </cell>
          <cell r="H386" t="str">
            <v>DIVISION PROGRAMAS EN ADMINISTRACION</v>
          </cell>
          <cell r="M386" t="str">
            <v>C</v>
          </cell>
          <cell r="O386" t="str">
            <v>BACHILLER</v>
          </cell>
          <cell r="P386">
            <v>721333</v>
          </cell>
          <cell r="Q386">
            <v>0</v>
          </cell>
          <cell r="R386" t="str">
            <v>2</v>
          </cell>
          <cell r="S386">
            <v>21789</v>
          </cell>
          <cell r="T386">
            <v>31807</v>
          </cell>
          <cell r="U386">
            <v>44.022222222222226</v>
          </cell>
          <cell r="V386">
            <v>4.416666666666667</v>
          </cell>
          <cell r="W386">
            <v>16.597222222222221</v>
          </cell>
          <cell r="X386" t="str">
            <v>6Asistencial</v>
          </cell>
          <cell r="Y386">
            <v>21256069.446446761</v>
          </cell>
          <cell r="AA386" t="str">
            <v>Mant</v>
          </cell>
          <cell r="AB386" t="str">
            <v>5040-18</v>
          </cell>
          <cell r="AC386">
            <v>23854850</v>
          </cell>
        </row>
        <row r="387">
          <cell r="C387" t="str">
            <v>RUIZ TRUJILLO MANUEL ERLANDER</v>
          </cell>
          <cell r="D387" t="str">
            <v>5310-11</v>
          </cell>
          <cell r="E387">
            <v>19241995.709166665</v>
          </cell>
          <cell r="F387" t="str">
            <v>Conductor Mec (Asignado)</v>
          </cell>
          <cell r="G387" t="str">
            <v>22NOROCCIDENTE</v>
          </cell>
          <cell r="H387" t="str">
            <v>DIRECCION REGIONAL ANTIOQUIA</v>
          </cell>
          <cell r="M387" t="str">
            <v>C</v>
          </cell>
          <cell r="N387" t="str">
            <v>P</v>
          </cell>
          <cell r="O387" t="str">
            <v>SECUNDARIA</v>
          </cell>
          <cell r="P387">
            <v>555997</v>
          </cell>
          <cell r="Q387">
            <v>0</v>
          </cell>
          <cell r="R387" t="str">
            <v>1</v>
          </cell>
          <cell r="S387">
            <v>26113</v>
          </cell>
          <cell r="T387">
            <v>34891</v>
          </cell>
          <cell r="U387">
            <v>32.18333333333333</v>
          </cell>
          <cell r="V387">
            <v>0</v>
          </cell>
          <cell r="W387">
            <v>8.15</v>
          </cell>
          <cell r="X387" t="str">
            <v>6Asistencial</v>
          </cell>
          <cell r="Y387">
            <v>6718667.7480000006</v>
          </cell>
          <cell r="Z387" t="str">
            <v>NOROCCIDENTE</v>
          </cell>
          <cell r="AA387" t="str">
            <v>Mant</v>
          </cell>
          <cell r="AB387" t="str">
            <v>5310-11</v>
          </cell>
          <cell r="AC387">
            <v>15509828</v>
          </cell>
        </row>
        <row r="388">
          <cell r="C388" t="str">
            <v>SAAVEDRA VARGAS JOSE EDUARDO</v>
          </cell>
          <cell r="D388" t="str">
            <v>5120-09</v>
          </cell>
          <cell r="E388">
            <v>10643889.421249999</v>
          </cell>
          <cell r="F388" t="str">
            <v>Auxiliar Administrativo</v>
          </cell>
          <cell r="G388" t="str">
            <v>20SEG</v>
          </cell>
          <cell r="H388" t="str">
            <v>GRUPO ALMACEN Y SUMINISTROS</v>
          </cell>
          <cell r="M388" t="str">
            <v>C</v>
          </cell>
          <cell r="N388" t="str">
            <v>VE</v>
          </cell>
          <cell r="O388" t="str">
            <v>SECUNDARIA</v>
          </cell>
          <cell r="P388">
            <v>468655</v>
          </cell>
          <cell r="Q388">
            <v>0</v>
          </cell>
          <cell r="R388" t="str">
            <v>1</v>
          </cell>
          <cell r="S388">
            <v>24680</v>
          </cell>
          <cell r="T388">
            <v>35313</v>
          </cell>
          <cell r="U388">
            <v>36.105555555555554</v>
          </cell>
          <cell r="V388">
            <v>0</v>
          </cell>
          <cell r="W388">
            <v>7</v>
          </cell>
          <cell r="X388" t="str">
            <v>6Asistencial</v>
          </cell>
          <cell r="Y388">
            <v>3832519.1489479165</v>
          </cell>
          <cell r="AA388" t="str">
            <v>Mant</v>
          </cell>
          <cell r="AB388" t="str">
            <v>5120-09</v>
          </cell>
          <cell r="AC388">
            <v>79421627</v>
          </cell>
        </row>
        <row r="389">
          <cell r="C389" t="str">
            <v>SALGADO QUINTERO NUBIA EDITH</v>
          </cell>
          <cell r="D389" t="str">
            <v>4065-12</v>
          </cell>
          <cell r="E389">
            <v>16415181.84</v>
          </cell>
          <cell r="F389" t="str">
            <v>Técnico Administrativo</v>
          </cell>
          <cell r="G389" t="str">
            <v>16SDT</v>
          </cell>
          <cell r="H389" t="str">
            <v>DIVISION PROGRAMAS INTERNACIONALES</v>
          </cell>
          <cell r="I389" t="str">
            <v>SRI</v>
          </cell>
          <cell r="M389" t="str">
            <v>C</v>
          </cell>
          <cell r="O389" t="str">
            <v>ES</v>
          </cell>
          <cell r="P389">
            <v>808521</v>
          </cell>
          <cell r="Q389">
            <v>0</v>
          </cell>
          <cell r="R389" t="str">
            <v>2</v>
          </cell>
          <cell r="S389">
            <v>22634</v>
          </cell>
          <cell r="T389">
            <v>30682</v>
          </cell>
          <cell r="U389">
            <v>41.711111111111109</v>
          </cell>
          <cell r="V389">
            <v>0</v>
          </cell>
          <cell r="W389">
            <v>19.677777777777777</v>
          </cell>
          <cell r="X389" t="str">
            <v>5Tecnico</v>
          </cell>
          <cell r="Y389">
            <v>26768162.410222225</v>
          </cell>
          <cell r="AA389" t="str">
            <v>Mant</v>
          </cell>
          <cell r="AB389" t="str">
            <v>4065-12</v>
          </cell>
          <cell r="AC389">
            <v>51668565</v>
          </cell>
        </row>
        <row r="390">
          <cell r="C390" t="str">
            <v>SANCLEMENTE ALVES OBDULIA</v>
          </cell>
          <cell r="D390" t="str">
            <v>4065-11</v>
          </cell>
          <cell r="E390">
            <v>17198808.577083334</v>
          </cell>
          <cell r="F390" t="str">
            <v>Técnico Administrativo</v>
          </cell>
          <cell r="G390" t="str">
            <v>25SUROCCIDENTE</v>
          </cell>
          <cell r="H390" t="str">
            <v>DIVISION ADMINISTRATIVA Y FINANCIERA</v>
          </cell>
          <cell r="L390">
            <v>2003</v>
          </cell>
          <cell r="M390" t="str">
            <v>C</v>
          </cell>
          <cell r="O390" t="str">
            <v>BACHILLER</v>
          </cell>
          <cell r="P390">
            <v>761453</v>
          </cell>
          <cell r="Q390">
            <v>54460</v>
          </cell>
          <cell r="R390" t="str">
            <v>2</v>
          </cell>
          <cell r="S390">
            <v>16961</v>
          </cell>
          <cell r="T390">
            <v>26690</v>
          </cell>
          <cell r="U390">
            <v>57.241666666666667</v>
          </cell>
          <cell r="V390">
            <v>0</v>
          </cell>
          <cell r="W390">
            <v>30.608333333333334</v>
          </cell>
          <cell r="X390" t="str">
            <v>5Tecnico</v>
          </cell>
          <cell r="Y390">
            <v>43461429.014195599</v>
          </cell>
          <cell r="Z390" t="str">
            <v>SUROCCIDENTE</v>
          </cell>
          <cell r="AA390" t="str">
            <v>Mant</v>
          </cell>
          <cell r="AB390" t="str">
            <v>4065-11</v>
          </cell>
          <cell r="AC390">
            <v>38980565</v>
          </cell>
        </row>
        <row r="391">
          <cell r="C391" t="str">
            <v>SANCHEZ BARRIOS MARIA HELENA</v>
          </cell>
          <cell r="D391" t="str">
            <v>5120-09</v>
          </cell>
          <cell r="E391">
            <v>10643889.421249999</v>
          </cell>
          <cell r="F391" t="str">
            <v>Auxiliar Administrativo</v>
          </cell>
          <cell r="G391" t="str">
            <v>23NORTE</v>
          </cell>
          <cell r="H391" t="str">
            <v>GRUPO ADMINISTRATIVO Y FINANCIERO</v>
          </cell>
          <cell r="L391" t="str">
            <v>MCF</v>
          </cell>
          <cell r="M391" t="str">
            <v>C</v>
          </cell>
          <cell r="O391" t="str">
            <v>TC</v>
          </cell>
          <cell r="P391">
            <v>468655</v>
          </cell>
          <cell r="Q391">
            <v>0</v>
          </cell>
          <cell r="R391" t="str">
            <v>2</v>
          </cell>
          <cell r="S391">
            <v>22943</v>
          </cell>
          <cell r="T391">
            <v>34300</v>
          </cell>
          <cell r="U391">
            <v>40.863888888888887</v>
          </cell>
          <cell r="V391">
            <v>0</v>
          </cell>
          <cell r="W391">
            <v>9.7722222222222221</v>
          </cell>
          <cell r="X391" t="str">
            <v>6Asistencial</v>
          </cell>
          <cell r="Y391">
            <v>9115765.885350693</v>
          </cell>
          <cell r="Z391" t="str">
            <v>NORTE</v>
          </cell>
          <cell r="AA391" t="str">
            <v>Mant</v>
          </cell>
          <cell r="AB391" t="str">
            <v>5120-09</v>
          </cell>
          <cell r="AC391">
            <v>33338213</v>
          </cell>
        </row>
        <row r="392">
          <cell r="C392" t="str">
            <v>SANCHEZ BELTRAN LUZ STELLA</v>
          </cell>
          <cell r="D392" t="str">
            <v>2035-12</v>
          </cell>
          <cell r="E392">
            <v>31146455.449583333</v>
          </cell>
          <cell r="F392" t="str">
            <v>Director o Gerente Regional</v>
          </cell>
          <cell r="G392" t="str">
            <v>22NOROCCIDENTE</v>
          </cell>
          <cell r="H392" t="str">
            <v>DIRECCION REGIONAL QUINDIO</v>
          </cell>
          <cell r="K392" t="str">
            <v>X</v>
          </cell>
          <cell r="M392" t="str">
            <v>LNR</v>
          </cell>
          <cell r="O392" t="str">
            <v>ES</v>
          </cell>
          <cell r="P392">
            <v>1534102</v>
          </cell>
          <cell r="Q392">
            <v>0</v>
          </cell>
          <cell r="R392" t="str">
            <v>2</v>
          </cell>
          <cell r="S392">
            <v>20923</v>
          </cell>
          <cell r="T392">
            <v>36857</v>
          </cell>
          <cell r="U392">
            <v>46.394444444444446</v>
          </cell>
          <cell r="V392">
            <v>7.666666666666667</v>
          </cell>
          <cell r="W392">
            <v>2.7722222222222221</v>
          </cell>
          <cell r="X392" t="str">
            <v>3Ejecutivo</v>
          </cell>
          <cell r="Y392">
            <v>11708266.464</v>
          </cell>
          <cell r="Z392" t="str">
            <v>NOROCCIDENTE</v>
          </cell>
          <cell r="AA392" t="str">
            <v>SUP</v>
          </cell>
          <cell r="AB392" t="str">
            <v>sale</v>
          </cell>
          <cell r="AC392">
            <v>24488092</v>
          </cell>
        </row>
        <row r="393">
          <cell r="C393" t="str">
            <v>SANCHEZ GOMEZ ANAVELA</v>
          </cell>
          <cell r="D393" t="str">
            <v>4065-12</v>
          </cell>
          <cell r="E393">
            <v>16415181.84</v>
          </cell>
          <cell r="F393" t="str">
            <v>Técnico Administrativo</v>
          </cell>
          <cell r="G393" t="str">
            <v>21CENTRO</v>
          </cell>
          <cell r="H393" t="str">
            <v>GRUPO ADMINISTRATIVO</v>
          </cell>
          <cell r="K393" t="str">
            <v>X</v>
          </cell>
          <cell r="M393" t="str">
            <v>C</v>
          </cell>
          <cell r="O393" t="str">
            <v>TC</v>
          </cell>
          <cell r="P393">
            <v>808521</v>
          </cell>
          <cell r="Q393">
            <v>0</v>
          </cell>
          <cell r="R393" t="str">
            <v>2</v>
          </cell>
          <cell r="S393">
            <v>23314</v>
          </cell>
          <cell r="T393">
            <v>31807</v>
          </cell>
          <cell r="U393">
            <v>39.847222222222221</v>
          </cell>
          <cell r="V393">
            <v>0</v>
          </cell>
          <cell r="W393">
            <v>16.597222222222221</v>
          </cell>
          <cell r="X393" t="str">
            <v>5Tecnico</v>
          </cell>
          <cell r="Y393">
            <v>22725224.360444445</v>
          </cell>
          <cell r="Z393" t="str">
            <v>CENTRO</v>
          </cell>
          <cell r="AA393" t="str">
            <v>SUP</v>
          </cell>
          <cell r="AB393" t="str">
            <v>sale</v>
          </cell>
          <cell r="AC393">
            <v>51691446</v>
          </cell>
        </row>
        <row r="394">
          <cell r="C394" t="str">
            <v>SANCHEZ SOSA JUAN DE-JESUS</v>
          </cell>
          <cell r="D394" t="str">
            <v>5120-09</v>
          </cell>
          <cell r="E394">
            <v>10643889.421249999</v>
          </cell>
          <cell r="F394" t="str">
            <v>Auxiliar Administrativo</v>
          </cell>
          <cell r="G394" t="str">
            <v>24ORIENTE</v>
          </cell>
          <cell r="H394" t="str">
            <v>GRUPO SERVICIOS</v>
          </cell>
          <cell r="K394" t="str">
            <v>X</v>
          </cell>
          <cell r="M394" t="str">
            <v>C</v>
          </cell>
          <cell r="O394" t="str">
            <v>UN</v>
          </cell>
          <cell r="P394">
            <v>468655</v>
          </cell>
          <cell r="Q394">
            <v>0</v>
          </cell>
          <cell r="R394" t="str">
            <v>1</v>
          </cell>
          <cell r="S394">
            <v>23320</v>
          </cell>
          <cell r="T394">
            <v>33150</v>
          </cell>
          <cell r="U394">
            <v>39.833333333333336</v>
          </cell>
          <cell r="V394">
            <v>3.6666666666666665</v>
          </cell>
          <cell r="W394">
            <v>12.919444444444444</v>
          </cell>
          <cell r="X394" t="str">
            <v>6Asistencial</v>
          </cell>
          <cell r="Y394">
            <v>11887305.156906249</v>
          </cell>
          <cell r="Z394" t="str">
            <v>ORIENTE</v>
          </cell>
          <cell r="AA394" t="str">
            <v>SUP</v>
          </cell>
          <cell r="AB394" t="str">
            <v>sale</v>
          </cell>
          <cell r="AC394">
            <v>6770224</v>
          </cell>
        </row>
        <row r="395">
          <cell r="C395" t="str">
            <v>SANCHEZ VERGARA MARTHA ELENA</v>
          </cell>
          <cell r="D395" t="str">
            <v>3020-12</v>
          </cell>
          <cell r="E395">
            <v>25294052.003333326</v>
          </cell>
          <cell r="F395" t="str">
            <v>Profesional Universitario</v>
          </cell>
          <cell r="G395" t="str">
            <v>24ORIENTE</v>
          </cell>
          <cell r="H395" t="str">
            <v>DIRECCION REGIONAL META</v>
          </cell>
          <cell r="L395">
            <v>2004</v>
          </cell>
          <cell r="M395" t="str">
            <v>C</v>
          </cell>
          <cell r="N395" t="str">
            <v>P</v>
          </cell>
          <cell r="O395" t="str">
            <v>ES</v>
          </cell>
          <cell r="P395">
            <v>1245845</v>
          </cell>
          <cell r="Q395">
            <v>0</v>
          </cell>
          <cell r="R395" t="str">
            <v>2</v>
          </cell>
          <cell r="S395">
            <v>18025</v>
          </cell>
          <cell r="T395">
            <v>31807</v>
          </cell>
          <cell r="U395">
            <v>54.327777777777776</v>
          </cell>
          <cell r="V395">
            <v>4.5</v>
          </cell>
          <cell r="W395">
            <v>16.597222222222221</v>
          </cell>
          <cell r="X395" t="str">
            <v>4Profesional</v>
          </cell>
          <cell r="Y395">
            <v>11708266.464</v>
          </cell>
          <cell r="Z395" t="str">
            <v>ORIENTE</v>
          </cell>
          <cell r="AA395" t="str">
            <v>Mant</v>
          </cell>
          <cell r="AB395" t="str">
            <v>3020-12</v>
          </cell>
          <cell r="AC395">
            <v>21226419</v>
          </cell>
        </row>
        <row r="396">
          <cell r="C396" t="str">
            <v>SANCHEZ VILLARREAL NURYS PIEDAD</v>
          </cell>
          <cell r="D396" t="str">
            <v>4065-11</v>
          </cell>
          <cell r="E396">
            <v>16080398.177083332</v>
          </cell>
          <cell r="F396" t="str">
            <v>Técnico Administrativo</v>
          </cell>
          <cell r="G396" t="str">
            <v>23NORTE</v>
          </cell>
          <cell r="H396" t="str">
            <v>DIVISION ADMINISTRATIVA Y FINANCIERA</v>
          </cell>
          <cell r="K396" t="str">
            <v>X</v>
          </cell>
          <cell r="M396" t="str">
            <v>C</v>
          </cell>
          <cell r="O396" t="str">
            <v>BACHILLER</v>
          </cell>
          <cell r="P396">
            <v>761453</v>
          </cell>
          <cell r="Q396">
            <v>0</v>
          </cell>
          <cell r="R396" t="str">
            <v>2</v>
          </cell>
          <cell r="S396">
            <v>23909</v>
          </cell>
          <cell r="T396">
            <v>30834</v>
          </cell>
          <cell r="U396">
            <v>38.219444444444441</v>
          </cell>
          <cell r="V396">
            <v>0</v>
          </cell>
          <cell r="W396">
            <v>19.261111111111113</v>
          </cell>
          <cell r="X396" t="str">
            <v>5Tecnico</v>
          </cell>
          <cell r="Y396">
            <v>25867900.874172453</v>
          </cell>
          <cell r="Z396" t="str">
            <v>NORTE</v>
          </cell>
          <cell r="AA396" t="str">
            <v>SUP</v>
          </cell>
          <cell r="AB396" t="str">
            <v>sale</v>
          </cell>
          <cell r="AC396">
            <v>32697163</v>
          </cell>
        </row>
        <row r="397">
          <cell r="C397" t="str">
            <v>SANDOVAL CASTRO DIEGO MARIA</v>
          </cell>
          <cell r="D397" t="str">
            <v>4065-11</v>
          </cell>
          <cell r="E397">
            <v>16080398.177083332</v>
          </cell>
          <cell r="F397" t="str">
            <v>Técnico Administrativo</v>
          </cell>
          <cell r="G397" t="str">
            <v>25SUROCCIDENTE</v>
          </cell>
          <cell r="H397" t="str">
            <v>GRUPO ADMINISTRATIVO Y FINANCIERO</v>
          </cell>
          <cell r="K397" t="str">
            <v>X</v>
          </cell>
          <cell r="M397" t="str">
            <v>C</v>
          </cell>
          <cell r="O397" t="str">
            <v>BACHILLER</v>
          </cell>
          <cell r="P397">
            <v>761453</v>
          </cell>
          <cell r="Q397">
            <v>0</v>
          </cell>
          <cell r="R397" t="str">
            <v>1</v>
          </cell>
          <cell r="S397">
            <v>22114</v>
          </cell>
          <cell r="T397">
            <v>29987</v>
          </cell>
          <cell r="U397">
            <v>43.133333333333333</v>
          </cell>
          <cell r="V397">
            <v>0</v>
          </cell>
          <cell r="W397">
            <v>21.583333333333332</v>
          </cell>
          <cell r="X397" t="str">
            <v>5Tecnico</v>
          </cell>
          <cell r="Y397">
            <v>28952768.556061346</v>
          </cell>
          <cell r="Z397" t="str">
            <v>SUROCCIDENTE</v>
          </cell>
          <cell r="AA397" t="str">
            <v>SUP</v>
          </cell>
          <cell r="AB397" t="str">
            <v>sale</v>
          </cell>
          <cell r="AC397">
            <v>4664123</v>
          </cell>
        </row>
        <row r="398">
          <cell r="C398" t="str">
            <v>SARMIENTO VERGARA GEIDI DEL-CARMEN</v>
          </cell>
          <cell r="D398" t="str">
            <v>3020-08</v>
          </cell>
          <cell r="E398">
            <v>21196717.882083338</v>
          </cell>
          <cell r="F398" t="str">
            <v>Profesional Universitario</v>
          </cell>
          <cell r="G398" t="str">
            <v>23NORTE</v>
          </cell>
          <cell r="H398" t="str">
            <v>DIVISION ADMINISTRATIVA Y FINANCIERA</v>
          </cell>
          <cell r="M398" t="str">
            <v>C</v>
          </cell>
          <cell r="O398" t="str">
            <v>ES</v>
          </cell>
          <cell r="P398">
            <v>1044033</v>
          </cell>
          <cell r="Q398">
            <v>0</v>
          </cell>
          <cell r="R398" t="str">
            <v>2</v>
          </cell>
          <cell r="S398">
            <v>20652</v>
          </cell>
          <cell r="T398">
            <v>30438</v>
          </cell>
          <cell r="U398">
            <v>47.136111111111113</v>
          </cell>
          <cell r="V398">
            <v>0</v>
          </cell>
          <cell r="W398">
            <v>20.341666666666665</v>
          </cell>
          <cell r="X398" t="str">
            <v>4Profesional</v>
          </cell>
          <cell r="Y398">
            <v>35744235.552663192</v>
          </cell>
          <cell r="Z398" t="str">
            <v>NORTE</v>
          </cell>
          <cell r="AA398" t="str">
            <v>Mant</v>
          </cell>
          <cell r="AB398" t="str">
            <v>3020-08</v>
          </cell>
          <cell r="AC398">
            <v>32643869</v>
          </cell>
        </row>
        <row r="399">
          <cell r="C399" t="str">
            <v>SEGURA BRICEÑO MYRIAM ESTHER</v>
          </cell>
          <cell r="D399" t="str">
            <v>4065-15</v>
          </cell>
          <cell r="E399">
            <v>20218349.740416665</v>
          </cell>
          <cell r="F399" t="str">
            <v>Técnico Administrativo</v>
          </cell>
          <cell r="G399" t="str">
            <v>16SDT</v>
          </cell>
          <cell r="H399" t="str">
            <v>DIVISION PROGRAMAS INTERNACIONALES</v>
          </cell>
          <cell r="I399" t="str">
            <v>SRI</v>
          </cell>
          <cell r="L399">
            <v>2003</v>
          </cell>
          <cell r="M399" t="str">
            <v>C</v>
          </cell>
          <cell r="O399" t="str">
            <v>TC</v>
          </cell>
          <cell r="P399">
            <v>935634</v>
          </cell>
          <cell r="Q399">
            <v>60210</v>
          </cell>
          <cell r="R399" t="str">
            <v>2</v>
          </cell>
          <cell r="S399">
            <v>17807</v>
          </cell>
          <cell r="T399">
            <v>26908</v>
          </cell>
          <cell r="U399">
            <v>54.927777777777777</v>
          </cell>
          <cell r="V399">
            <v>0</v>
          </cell>
          <cell r="W399">
            <v>30.011111111111113</v>
          </cell>
          <cell r="X399" t="str">
            <v>5Tecnico</v>
          </cell>
          <cell r="Y399">
            <v>49836460.436269671</v>
          </cell>
          <cell r="AA399" t="str">
            <v>Mant</v>
          </cell>
          <cell r="AB399" t="str">
            <v>4065-15</v>
          </cell>
          <cell r="AC399">
            <v>41523351</v>
          </cell>
        </row>
        <row r="400">
          <cell r="C400" t="str">
            <v>SEGURA VELASQUEZ HERNAN-DE-JESUS</v>
          </cell>
          <cell r="D400" t="str">
            <v>5120-10</v>
          </cell>
          <cell r="E400">
            <v>11597824.078333335</v>
          </cell>
          <cell r="F400" t="str">
            <v>Auxiliar Administrativo</v>
          </cell>
          <cell r="G400" t="str">
            <v>22NOROCCIDENTE</v>
          </cell>
          <cell r="H400" t="str">
            <v>GRUPO ADMINISTRATIVO Y FINANCIERO</v>
          </cell>
          <cell r="K400" t="str">
            <v>X</v>
          </cell>
          <cell r="M400" t="str">
            <v>C</v>
          </cell>
          <cell r="O400" t="str">
            <v>BACHILLER</v>
          </cell>
          <cell r="P400">
            <v>515106</v>
          </cell>
          <cell r="Q400">
            <v>0</v>
          </cell>
          <cell r="R400" t="str">
            <v>1</v>
          </cell>
          <cell r="S400">
            <v>21433</v>
          </cell>
          <cell r="T400">
            <v>33665</v>
          </cell>
          <cell r="U400">
            <v>45</v>
          </cell>
          <cell r="V400">
            <v>0.16666666666666666</v>
          </cell>
          <cell r="W400">
            <v>11.508333333333333</v>
          </cell>
          <cell r="X400" t="str">
            <v>6Asistencial</v>
          </cell>
          <cell r="Y400">
            <v>11515255.726402778</v>
          </cell>
          <cell r="Z400" t="str">
            <v>NOROCCIDENTE</v>
          </cell>
          <cell r="AA400" t="str">
            <v>SUP</v>
          </cell>
          <cell r="AB400" t="str">
            <v>sale</v>
          </cell>
          <cell r="AC400">
            <v>4391793</v>
          </cell>
        </row>
        <row r="401">
          <cell r="C401" t="str">
            <v>SIERRA DE-RIVEROS ROSALBA</v>
          </cell>
          <cell r="D401" t="str">
            <v>5120-09</v>
          </cell>
          <cell r="E401">
            <v>10643889.421249999</v>
          </cell>
          <cell r="F401" t="str">
            <v>Auxiliar Administrativo</v>
          </cell>
          <cell r="G401" t="str">
            <v>20SEG</v>
          </cell>
          <cell r="H401" t="str">
            <v>GRUPO CORRESPONDENCIA</v>
          </cell>
          <cell r="M401" t="str">
            <v>C</v>
          </cell>
          <cell r="O401" t="str">
            <v>BACHILLER</v>
          </cell>
          <cell r="P401">
            <v>468655</v>
          </cell>
          <cell r="Q401">
            <v>0</v>
          </cell>
          <cell r="R401" t="str">
            <v>2</v>
          </cell>
          <cell r="S401">
            <v>18176</v>
          </cell>
          <cell r="T401">
            <v>35121</v>
          </cell>
          <cell r="U401">
            <v>53.916666666666664</v>
          </cell>
          <cell r="V401">
            <v>0.33333333333333331</v>
          </cell>
          <cell r="W401">
            <v>7.5250000000000004</v>
          </cell>
          <cell r="X401" t="str">
            <v>6Asistencial</v>
          </cell>
          <cell r="Y401">
            <v>6224540.9039999992</v>
          </cell>
          <cell r="AA401" t="str">
            <v>Mant</v>
          </cell>
          <cell r="AB401" t="str">
            <v>5120-09</v>
          </cell>
          <cell r="AC401">
            <v>41451027</v>
          </cell>
        </row>
        <row r="402">
          <cell r="C402" t="str">
            <v>SIERRA MONTES TIBALDO RAFAEL</v>
          </cell>
          <cell r="D402" t="str">
            <v>2040-11</v>
          </cell>
          <cell r="E402">
            <v>32196065.86375</v>
          </cell>
          <cell r="F402" t="str">
            <v>Jefe de División</v>
          </cell>
          <cell r="G402" t="str">
            <v>23NORTE</v>
          </cell>
          <cell r="H402" t="str">
            <v>DIVISION PROGRAMAS EN ADMINISTRACION</v>
          </cell>
          <cell r="L402">
            <v>2003</v>
          </cell>
          <cell r="M402" t="str">
            <v>C</v>
          </cell>
          <cell r="N402" t="str">
            <v>P</v>
          </cell>
          <cell r="O402" t="str">
            <v>ES</v>
          </cell>
          <cell r="P402">
            <v>1464700</v>
          </cell>
          <cell r="Q402">
            <v>121100</v>
          </cell>
          <cell r="R402" t="str">
            <v>1</v>
          </cell>
          <cell r="S402">
            <v>16782</v>
          </cell>
          <cell r="T402">
            <v>27150</v>
          </cell>
          <cell r="U402">
            <v>57.733333333333334</v>
          </cell>
          <cell r="V402">
            <v>2.8333333333333335</v>
          </cell>
          <cell r="W402">
            <v>29.344444444444445</v>
          </cell>
          <cell r="X402" t="str">
            <v>3Ejecutivo</v>
          </cell>
          <cell r="Y402">
            <v>11178590.4</v>
          </cell>
          <cell r="Z402" t="str">
            <v>NORTE</v>
          </cell>
          <cell r="AA402" t="str">
            <v>crear</v>
          </cell>
          <cell r="AB402" t="str">
            <v>3010-16</v>
          </cell>
          <cell r="AC402">
            <v>7431451</v>
          </cell>
        </row>
        <row r="403">
          <cell r="C403" t="str">
            <v>SIERRA RODRIGUEZ JAIRO</v>
          </cell>
          <cell r="D403" t="str">
            <v>4065-11</v>
          </cell>
          <cell r="E403">
            <v>16080398.177083332</v>
          </cell>
          <cell r="F403" t="str">
            <v>Técnico Administrativo</v>
          </cell>
          <cell r="G403" t="str">
            <v>21CENTRO</v>
          </cell>
          <cell r="H403" t="str">
            <v>GRUPO CONTABILIDAD</v>
          </cell>
          <cell r="K403" t="str">
            <v>X</v>
          </cell>
          <cell r="M403" t="str">
            <v>C</v>
          </cell>
          <cell r="O403" t="str">
            <v>UN</v>
          </cell>
          <cell r="P403">
            <v>761453</v>
          </cell>
          <cell r="Q403">
            <v>0</v>
          </cell>
          <cell r="R403" t="str">
            <v>1</v>
          </cell>
          <cell r="S403">
            <v>22374</v>
          </cell>
          <cell r="T403">
            <v>28450</v>
          </cell>
          <cell r="U403">
            <v>42.422222222222224</v>
          </cell>
          <cell r="V403">
            <v>0</v>
          </cell>
          <cell r="W403">
            <v>25.788888888888888</v>
          </cell>
          <cell r="X403" t="str">
            <v>5Tecnico</v>
          </cell>
          <cell r="Y403">
            <v>34351286.999366894</v>
          </cell>
          <cell r="Z403" t="str">
            <v>CENTRO</v>
          </cell>
          <cell r="AA403" t="str">
            <v>SUP</v>
          </cell>
          <cell r="AB403" t="str">
            <v>sale</v>
          </cell>
          <cell r="AC403">
            <v>19435150</v>
          </cell>
        </row>
        <row r="404">
          <cell r="C404" t="str">
            <v>SOSA GOMEZ GIMY ALVARO</v>
          </cell>
          <cell r="D404" t="str">
            <v>3020-07</v>
          </cell>
          <cell r="E404">
            <v>20011830.391249999</v>
          </cell>
          <cell r="F404" t="str">
            <v>Profesional Universitario</v>
          </cell>
          <cell r="G404" t="str">
            <v>22NOROCCIDENTE</v>
          </cell>
          <cell r="H404" t="str">
            <v>GRUPO FINANCIERO</v>
          </cell>
          <cell r="M404" t="str">
            <v>C</v>
          </cell>
          <cell r="O404" t="str">
            <v>UN</v>
          </cell>
          <cell r="P404">
            <v>985672</v>
          </cell>
          <cell r="Q404">
            <v>0</v>
          </cell>
          <cell r="R404" t="str">
            <v>1</v>
          </cell>
          <cell r="S404">
            <v>23824</v>
          </cell>
          <cell r="T404">
            <v>33025</v>
          </cell>
          <cell r="U404">
            <v>38.450000000000003</v>
          </cell>
          <cell r="V404">
            <v>0</v>
          </cell>
          <cell r="W404">
            <v>13.261111111111111</v>
          </cell>
          <cell r="X404" t="str">
            <v>4Profesional</v>
          </cell>
          <cell r="Y404">
            <v>22298691.441697914</v>
          </cell>
          <cell r="Z404" t="str">
            <v>NOROCCIDENTE</v>
          </cell>
          <cell r="AA404" t="str">
            <v>Mant</v>
          </cell>
          <cell r="AB404" t="str">
            <v>3020-07</v>
          </cell>
          <cell r="AC404">
            <v>71668596</v>
          </cell>
        </row>
        <row r="405">
          <cell r="C405" t="str">
            <v>SUAREZ DIAZ MARIA DEL-PILAR</v>
          </cell>
          <cell r="D405" t="str">
            <v>2040-11</v>
          </cell>
          <cell r="E405">
            <v>29737405.522916667</v>
          </cell>
          <cell r="F405" t="str">
            <v>Jefe de División</v>
          </cell>
          <cell r="G405" t="str">
            <v>24ORIENTE</v>
          </cell>
          <cell r="H405" t="str">
            <v>DIVISION PROGRAMAS EN ADMINISTRACION</v>
          </cell>
          <cell r="L405" t="str">
            <v>MCF</v>
          </cell>
          <cell r="M405" t="str">
            <v>C</v>
          </cell>
          <cell r="N405" t="str">
            <v>P</v>
          </cell>
          <cell r="O405" t="str">
            <v>ES</v>
          </cell>
          <cell r="P405">
            <v>1464700</v>
          </cell>
          <cell r="Q405">
            <v>0</v>
          </cell>
          <cell r="R405" t="str">
            <v>2</v>
          </cell>
          <cell r="S405">
            <v>21942</v>
          </cell>
          <cell r="T405">
            <v>32752</v>
          </cell>
          <cell r="U405">
            <v>43.605555555555554</v>
          </cell>
          <cell r="V405">
            <v>0</v>
          </cell>
          <cell r="W405">
            <v>14.011111111111111</v>
          </cell>
          <cell r="X405" t="str">
            <v>3Ejecutivo</v>
          </cell>
          <cell r="Y405">
            <v>11178590.4</v>
          </cell>
          <cell r="Z405" t="str">
            <v>ORIENTE</v>
          </cell>
          <cell r="AA405" t="str">
            <v>crear</v>
          </cell>
          <cell r="AB405" t="str">
            <v>3010-16</v>
          </cell>
          <cell r="AC405">
            <v>63276959</v>
          </cell>
        </row>
        <row r="406">
          <cell r="C406" t="str">
            <v>SUAREZ FLOREZ LUZ ESPERANZA</v>
          </cell>
          <cell r="D406" t="str">
            <v>4065-11</v>
          </cell>
          <cell r="E406">
            <v>16080398.177083332</v>
          </cell>
          <cell r="F406" t="str">
            <v>Técnico Administrativo</v>
          </cell>
          <cell r="G406" t="str">
            <v>25SUROCCIDENTE</v>
          </cell>
          <cell r="H406" t="str">
            <v>GRUPO SERVICIOS</v>
          </cell>
          <cell r="L406">
            <v>2003</v>
          </cell>
          <cell r="M406" t="str">
            <v>C</v>
          </cell>
          <cell r="O406" t="str">
            <v>TE</v>
          </cell>
          <cell r="P406">
            <v>761453</v>
          </cell>
          <cell r="Q406">
            <v>0</v>
          </cell>
          <cell r="R406" t="str">
            <v>2</v>
          </cell>
          <cell r="S406">
            <v>17540</v>
          </cell>
          <cell r="T406">
            <v>32889</v>
          </cell>
          <cell r="U406">
            <v>55.658333333333331</v>
          </cell>
          <cell r="V406">
            <v>10.25</v>
          </cell>
          <cell r="W406">
            <v>13.636111111111111</v>
          </cell>
          <cell r="X406" t="str">
            <v>5Tecnico</v>
          </cell>
          <cell r="Y406">
            <v>18541340.129686344</v>
          </cell>
          <cell r="Z406" t="str">
            <v>SUROCCIDENTE</v>
          </cell>
          <cell r="AA406" t="str">
            <v>Mant</v>
          </cell>
          <cell r="AB406" t="str">
            <v>4065-11</v>
          </cell>
          <cell r="AC406">
            <v>41516905</v>
          </cell>
        </row>
        <row r="407">
          <cell r="C407" t="str">
            <v>SUAREZ RODRIGUEZ OLGA LUCIA</v>
          </cell>
          <cell r="D407" t="str">
            <v>5120-12</v>
          </cell>
          <cell r="E407">
            <v>13279546.932500001</v>
          </cell>
          <cell r="F407" t="str">
            <v>Auxiliar Administrativo</v>
          </cell>
          <cell r="G407" t="str">
            <v>16SDT</v>
          </cell>
          <cell r="H407" t="str">
            <v>GRUPO TECNICO</v>
          </cell>
          <cell r="I407" t="str">
            <v>SRI</v>
          </cell>
          <cell r="L407" t="str">
            <v>MCF</v>
          </cell>
          <cell r="M407" t="str">
            <v>C</v>
          </cell>
          <cell r="O407" t="str">
            <v>UN</v>
          </cell>
          <cell r="P407">
            <v>596996</v>
          </cell>
          <cell r="Q407">
            <v>0</v>
          </cell>
          <cell r="R407" t="str">
            <v>2</v>
          </cell>
          <cell r="S407">
            <v>24350</v>
          </cell>
          <cell r="T407">
            <v>35354</v>
          </cell>
          <cell r="U407">
            <v>37.013888888888886</v>
          </cell>
          <cell r="V407">
            <v>0</v>
          </cell>
          <cell r="W407">
            <v>6.8861111111111111</v>
          </cell>
          <cell r="X407" t="str">
            <v>6Asistencial</v>
          </cell>
          <cell r="Y407">
            <v>4652139.0462291669</v>
          </cell>
          <cell r="AA407" t="str">
            <v>Mant</v>
          </cell>
          <cell r="AB407" t="str">
            <v>5120-12</v>
          </cell>
          <cell r="AC407">
            <v>51933763</v>
          </cell>
        </row>
        <row r="408">
          <cell r="C408" t="str">
            <v>SUAREZ SALAZAR ANAMITH</v>
          </cell>
          <cell r="D408" t="str">
            <v>5120-09</v>
          </cell>
          <cell r="E408">
            <v>10643889.421249999</v>
          </cell>
          <cell r="F408" t="str">
            <v>Auxiliar Administrativo</v>
          </cell>
          <cell r="G408" t="str">
            <v>24ORIENTE</v>
          </cell>
          <cell r="H408" t="str">
            <v>GRUPO SERVICIOS</v>
          </cell>
          <cell r="L408" t="str">
            <v>MCF</v>
          </cell>
          <cell r="M408" t="str">
            <v>C</v>
          </cell>
          <cell r="O408" t="str">
            <v>BACHILLER</v>
          </cell>
          <cell r="P408">
            <v>468655</v>
          </cell>
          <cell r="Q408">
            <v>0</v>
          </cell>
          <cell r="R408" t="str">
            <v>2</v>
          </cell>
          <cell r="S408">
            <v>22123</v>
          </cell>
          <cell r="T408">
            <v>31807</v>
          </cell>
          <cell r="U408">
            <v>43.108333333333334</v>
          </cell>
          <cell r="V408">
            <v>0</v>
          </cell>
          <cell r="W408">
            <v>16.597222222222221</v>
          </cell>
          <cell r="X408" t="str">
            <v>6Asistencial</v>
          </cell>
          <cell r="Y408">
            <v>15091897.43964236</v>
          </cell>
          <cell r="Z408" t="str">
            <v>ORIENTE</v>
          </cell>
          <cell r="AA408" t="str">
            <v>Mant</v>
          </cell>
          <cell r="AB408" t="str">
            <v>5120-09</v>
          </cell>
          <cell r="AC408">
            <v>60277541</v>
          </cell>
        </row>
        <row r="409">
          <cell r="C409" t="str">
            <v>TABORDA TORRES LUZ ELVIRA</v>
          </cell>
          <cell r="D409" t="str">
            <v>5040-16</v>
          </cell>
          <cell r="E409">
            <v>16286152.02416667</v>
          </cell>
          <cell r="F409" t="str">
            <v>Secretario Ejecutivo</v>
          </cell>
          <cell r="G409" t="str">
            <v>22NOROCCIDENTE</v>
          </cell>
          <cell r="H409" t="str">
            <v>DIRECCION REGIONAL RISARALDA</v>
          </cell>
          <cell r="L409">
            <v>2004</v>
          </cell>
          <cell r="M409" t="str">
            <v>C</v>
          </cell>
          <cell r="N409" t="str">
            <v>P</v>
          </cell>
          <cell r="O409" t="str">
            <v>TC</v>
          </cell>
          <cell r="P409">
            <v>688731</v>
          </cell>
          <cell r="Q409">
            <v>82741</v>
          </cell>
          <cell r="R409" t="str">
            <v>2</v>
          </cell>
          <cell r="S409">
            <v>18189</v>
          </cell>
          <cell r="T409">
            <v>26840</v>
          </cell>
          <cell r="U409">
            <v>53.880555555555553</v>
          </cell>
          <cell r="V409">
            <v>1.1666666666666667</v>
          </cell>
          <cell r="W409">
            <v>30.194444444444443</v>
          </cell>
          <cell r="X409" t="str">
            <v>6Asistencial</v>
          </cell>
          <cell r="Y409">
            <v>6570493.7400000002</v>
          </cell>
          <cell r="Z409" t="str">
            <v>NOROCCIDENTE</v>
          </cell>
          <cell r="AA409" t="str">
            <v>Mant</v>
          </cell>
          <cell r="AB409" t="str">
            <v>5040-16</v>
          </cell>
          <cell r="AC409">
            <v>41462991</v>
          </cell>
        </row>
        <row r="410">
          <cell r="C410" t="str">
            <v>TAMARA CASTIBLANCO GLORIA BEATRIZ</v>
          </cell>
          <cell r="D410" t="str">
            <v>2035-18</v>
          </cell>
          <cell r="E410">
            <v>38152175.625416674</v>
          </cell>
          <cell r="F410" t="str">
            <v>Director o Gerente Regional</v>
          </cell>
          <cell r="G410" t="str">
            <v>23NORTE</v>
          </cell>
          <cell r="H410" t="str">
            <v>DIRECCION REGIONAL ATLANTICO</v>
          </cell>
          <cell r="K410" t="str">
            <v>x</v>
          </cell>
          <cell r="M410" t="str">
            <v>LNR</v>
          </cell>
          <cell r="O410" t="str">
            <v>UN</v>
          </cell>
          <cell r="P410">
            <v>1879165</v>
          </cell>
          <cell r="Q410">
            <v>0</v>
          </cell>
          <cell r="R410" t="str">
            <v>2</v>
          </cell>
          <cell r="S410">
            <v>22925</v>
          </cell>
          <cell r="T410">
            <v>36221</v>
          </cell>
          <cell r="U410">
            <v>40.913888888888891</v>
          </cell>
          <cell r="V410">
            <v>5.666666666666667</v>
          </cell>
          <cell r="W410">
            <v>4.5083333333333337</v>
          </cell>
          <cell r="X410" t="str">
            <v>3Ejecutivo</v>
          </cell>
          <cell r="Y410">
            <v>13146638.34</v>
          </cell>
          <cell r="Z410" t="str">
            <v>NORTE</v>
          </cell>
          <cell r="AA410" t="str">
            <v>SUP</v>
          </cell>
          <cell r="AB410" t="str">
            <v>sale</v>
          </cell>
          <cell r="AC410">
            <v>32695270</v>
          </cell>
        </row>
        <row r="411">
          <cell r="C411" t="str">
            <v>TEJADA VANEGAS VICTORIA EUGENIA</v>
          </cell>
          <cell r="D411" t="str">
            <v>5120-10</v>
          </cell>
          <cell r="E411">
            <v>11597824.078333335</v>
          </cell>
          <cell r="F411" t="str">
            <v>Auxiliar Administrativo</v>
          </cell>
          <cell r="G411" t="str">
            <v>22NOROCCIDENTE</v>
          </cell>
          <cell r="H411" t="str">
            <v>DIVISION PROGRAMAS EN ADMINISTRACION</v>
          </cell>
          <cell r="L411">
            <v>2005</v>
          </cell>
          <cell r="M411" t="str">
            <v>C</v>
          </cell>
          <cell r="N411" t="str">
            <v>VE</v>
          </cell>
          <cell r="O411" t="str">
            <v>TC</v>
          </cell>
          <cell r="P411">
            <v>515106</v>
          </cell>
          <cell r="Q411">
            <v>0</v>
          </cell>
          <cell r="R411" t="str">
            <v>2</v>
          </cell>
          <cell r="S411">
            <v>18477</v>
          </cell>
          <cell r="T411">
            <v>31807</v>
          </cell>
          <cell r="U411">
            <v>53.091666666666669</v>
          </cell>
          <cell r="V411">
            <v>11.5</v>
          </cell>
          <cell r="W411">
            <v>16.597222222222221</v>
          </cell>
          <cell r="X411" t="str">
            <v>6Asistencial</v>
          </cell>
          <cell r="Y411">
            <v>16413360.411662038</v>
          </cell>
          <cell r="Z411" t="str">
            <v>NOROCCIDENTE</v>
          </cell>
          <cell r="AA411" t="str">
            <v>Mant</v>
          </cell>
          <cell r="AB411" t="str">
            <v>5120-10</v>
          </cell>
          <cell r="AC411">
            <v>32469891</v>
          </cell>
        </row>
        <row r="412">
          <cell r="C412" t="str">
            <v>TELLEZ FUENTES EDGAR HERNANDO</v>
          </cell>
          <cell r="D412" t="str">
            <v>5120-12</v>
          </cell>
          <cell r="E412">
            <v>13279546.932500001</v>
          </cell>
          <cell r="F412" t="str">
            <v>Auxiliar Administrativo</v>
          </cell>
          <cell r="G412" t="str">
            <v>20SEG</v>
          </cell>
          <cell r="H412" t="str">
            <v>GRUPO ARCHIVO, PUBLICACIONES Y MICROFILMACION</v>
          </cell>
          <cell r="M412" t="str">
            <v>C</v>
          </cell>
          <cell r="O412" t="str">
            <v>TC</v>
          </cell>
          <cell r="P412">
            <v>596996</v>
          </cell>
          <cell r="Q412">
            <v>0</v>
          </cell>
          <cell r="R412" t="str">
            <v>1</v>
          </cell>
          <cell r="S412">
            <v>18702</v>
          </cell>
          <cell r="T412">
            <v>35598</v>
          </cell>
          <cell r="U412">
            <v>52.472222222222221</v>
          </cell>
          <cell r="V412">
            <v>14.5</v>
          </cell>
          <cell r="W412">
            <v>6.2166666666666668</v>
          </cell>
          <cell r="X412" t="str">
            <v>6Asistencial</v>
          </cell>
          <cell r="Y412">
            <v>4329447.3204791667</v>
          </cell>
          <cell r="AA412" t="str">
            <v>Mant</v>
          </cell>
          <cell r="AB412" t="str">
            <v>5120-12</v>
          </cell>
          <cell r="AC412">
            <v>19110609</v>
          </cell>
        </row>
        <row r="413">
          <cell r="C413" t="str">
            <v>TOBAR PEÑA JOSE JOAQUIN</v>
          </cell>
          <cell r="D413" t="str">
            <v>4065-11</v>
          </cell>
          <cell r="E413">
            <v>16080398.177083332</v>
          </cell>
          <cell r="F413" t="str">
            <v>Técnico Administrativo</v>
          </cell>
          <cell r="G413" t="str">
            <v>25SUROCCIDENTE</v>
          </cell>
          <cell r="H413" t="str">
            <v>GRUPO ADMINISTRATIVO Y FINANCIERO</v>
          </cell>
          <cell r="K413" t="str">
            <v>X</v>
          </cell>
          <cell r="M413" t="str">
            <v>C</v>
          </cell>
          <cell r="O413" t="str">
            <v>BACHILLER</v>
          </cell>
          <cell r="P413">
            <v>761453</v>
          </cell>
          <cell r="Q413">
            <v>0</v>
          </cell>
          <cell r="R413" t="str">
            <v>1</v>
          </cell>
          <cell r="S413">
            <v>22082</v>
          </cell>
          <cell r="T413">
            <v>28898</v>
          </cell>
          <cell r="U413">
            <v>43.222222222222221</v>
          </cell>
          <cell r="V413">
            <v>0</v>
          </cell>
          <cell r="W413">
            <v>24.56388888888889</v>
          </cell>
          <cell r="X413" t="str">
            <v>5Tecnico</v>
          </cell>
          <cell r="Y413">
            <v>32808853.158422459</v>
          </cell>
          <cell r="Z413" t="str">
            <v>SUROCCIDENTE</v>
          </cell>
          <cell r="AA413" t="str">
            <v>SUP</v>
          </cell>
          <cell r="AB413" t="str">
            <v>sale</v>
          </cell>
          <cell r="AC413">
            <v>10537528</v>
          </cell>
        </row>
        <row r="414">
          <cell r="C414" t="str">
            <v>TORO BERNAL LUZ MARIA</v>
          </cell>
          <cell r="D414" t="str">
            <v>3020-06</v>
          </cell>
          <cell r="E414">
            <v>18995922.495416671</v>
          </cell>
          <cell r="F414" t="str">
            <v>Profesional Universitario</v>
          </cell>
          <cell r="G414" t="str">
            <v>24ORIENTE</v>
          </cell>
          <cell r="H414" t="str">
            <v>DIVISION CREDITO Y PROGRAMAS INTERNACIONALES</v>
          </cell>
          <cell r="M414" t="str">
            <v>C</v>
          </cell>
          <cell r="O414" t="str">
            <v>MG</v>
          </cell>
          <cell r="P414">
            <v>935634</v>
          </cell>
          <cell r="Q414">
            <v>0</v>
          </cell>
          <cell r="R414" t="str">
            <v>2</v>
          </cell>
          <cell r="S414">
            <v>23023</v>
          </cell>
          <cell r="T414">
            <v>31812</v>
          </cell>
          <cell r="U414">
            <v>40.647222222222226</v>
          </cell>
          <cell r="V414">
            <v>0</v>
          </cell>
          <cell r="W414">
            <v>16.586111111111112</v>
          </cell>
          <cell r="X414" t="str">
            <v>4Profesional</v>
          </cell>
          <cell r="Y414">
            <v>26298009.042709496</v>
          </cell>
          <cell r="Z414" t="str">
            <v>ORIENTE</v>
          </cell>
          <cell r="AA414" t="str">
            <v>Mant</v>
          </cell>
          <cell r="AB414" t="str">
            <v>3020-06</v>
          </cell>
          <cell r="AC414">
            <v>63305412</v>
          </cell>
        </row>
        <row r="415">
          <cell r="C415" t="str">
            <v>TORO MONTOYA GLORIA SOCORRO</v>
          </cell>
          <cell r="D415" t="str">
            <v>3020-10</v>
          </cell>
          <cell r="E415">
            <v>23062173.132083338</v>
          </cell>
          <cell r="F415" t="str">
            <v>Profesional Universitario</v>
          </cell>
          <cell r="G415" t="str">
            <v>21CENTRO</v>
          </cell>
          <cell r="H415" t="str">
            <v>GRUPO ADMINISTRATIVO</v>
          </cell>
          <cell r="L415">
            <v>2003</v>
          </cell>
          <cell r="M415" t="str">
            <v>C</v>
          </cell>
          <cell r="O415" t="str">
            <v>ES</v>
          </cell>
          <cell r="P415">
            <v>1135915</v>
          </cell>
          <cell r="Q415">
            <v>0</v>
          </cell>
          <cell r="R415" t="str">
            <v>2</v>
          </cell>
          <cell r="S415">
            <v>16565</v>
          </cell>
          <cell r="T415">
            <v>29986</v>
          </cell>
          <cell r="U415">
            <v>58.325000000000003</v>
          </cell>
          <cell r="V415">
            <v>0</v>
          </cell>
          <cell r="W415">
            <v>21.586111111111112</v>
          </cell>
          <cell r="X415" t="str">
            <v>4Profesional</v>
          </cell>
          <cell r="Y415">
            <v>41271924.702880792</v>
          </cell>
          <cell r="Z415" t="str">
            <v>CENTRO</v>
          </cell>
          <cell r="AA415" t="str">
            <v>Mant</v>
          </cell>
          <cell r="AB415" t="str">
            <v>3020-10</v>
          </cell>
          <cell r="AC415">
            <v>20308147</v>
          </cell>
        </row>
        <row r="416">
          <cell r="C416" t="str">
            <v>TORRES HURTADO PEDRO</v>
          </cell>
          <cell r="D416" t="str">
            <v>3020-06</v>
          </cell>
          <cell r="E416">
            <v>18995922.495416671</v>
          </cell>
          <cell r="F416" t="str">
            <v>Profesional Universitario</v>
          </cell>
          <cell r="G416" t="str">
            <v>25SUROCCIDENTE</v>
          </cell>
          <cell r="H416" t="str">
            <v>GRUPO PROGRAMAS INTERNACIONALES</v>
          </cell>
          <cell r="M416" t="str">
            <v>C</v>
          </cell>
          <cell r="O416" t="str">
            <v>ES</v>
          </cell>
          <cell r="P416">
            <v>935634</v>
          </cell>
          <cell r="Q416">
            <v>0</v>
          </cell>
          <cell r="R416" t="str">
            <v>1</v>
          </cell>
          <cell r="S416">
            <v>21532</v>
          </cell>
          <cell r="T416">
            <v>34366</v>
          </cell>
          <cell r="U416">
            <v>44.727777777777774</v>
          </cell>
          <cell r="V416">
            <v>0</v>
          </cell>
          <cell r="W416">
            <v>9.594444444444445</v>
          </cell>
          <cell r="X416" t="str">
            <v>4Profesional</v>
          </cell>
          <cell r="Y416">
            <v>15582607.940658567</v>
          </cell>
          <cell r="Z416" t="str">
            <v>SUROCCIDENTE</v>
          </cell>
          <cell r="AA416" t="str">
            <v>Mant</v>
          </cell>
          <cell r="AB416" t="str">
            <v>3020-06</v>
          </cell>
          <cell r="AC416">
            <v>16473297</v>
          </cell>
        </row>
        <row r="417">
          <cell r="C417" t="str">
            <v>TORRES LOPEZ ALVARO</v>
          </cell>
          <cell r="D417" t="str">
            <v>4065-12</v>
          </cell>
          <cell r="E417">
            <v>16415181.84</v>
          </cell>
          <cell r="F417" t="str">
            <v>Técnico Administrativo</v>
          </cell>
          <cell r="G417" t="str">
            <v>20SEG</v>
          </cell>
          <cell r="H417" t="str">
            <v>GRUPO ALMACEN Y SUMINISTROS</v>
          </cell>
          <cell r="K417" t="str">
            <v>x</v>
          </cell>
          <cell r="M417" t="str">
            <v>C</v>
          </cell>
          <cell r="O417" t="str">
            <v>BACHILLER</v>
          </cell>
          <cell r="P417">
            <v>808521</v>
          </cell>
          <cell r="Q417">
            <v>0</v>
          </cell>
          <cell r="R417" t="str">
            <v>1</v>
          </cell>
          <cell r="S417">
            <v>19966</v>
          </cell>
          <cell r="T417">
            <v>28565</v>
          </cell>
          <cell r="U417">
            <v>49.013888888888886</v>
          </cell>
          <cell r="V417">
            <v>0</v>
          </cell>
          <cell r="W417">
            <v>25.469444444444445</v>
          </cell>
          <cell r="X417" t="str">
            <v>5Tecnico</v>
          </cell>
          <cell r="Y417">
            <v>34462786.440444447</v>
          </cell>
          <cell r="AA417" t="str">
            <v>SUP</v>
          </cell>
          <cell r="AB417" t="str">
            <v>sale</v>
          </cell>
          <cell r="AC417">
            <v>19245238</v>
          </cell>
        </row>
        <row r="418">
          <cell r="C418" t="str">
            <v>TORRES LOPEZ ANA PATRICIA</v>
          </cell>
          <cell r="D418" t="str">
            <v>4065-11</v>
          </cell>
          <cell r="E418">
            <v>16080398.177083332</v>
          </cell>
          <cell r="F418" t="str">
            <v>Técnico Administrativo</v>
          </cell>
          <cell r="G418" t="str">
            <v>16SDT</v>
          </cell>
          <cell r="H418" t="str">
            <v>SUBDIRECCION TECNICA</v>
          </cell>
          <cell r="L418" t="str">
            <v>MCF</v>
          </cell>
          <cell r="M418" t="str">
            <v>C</v>
          </cell>
          <cell r="O418" t="str">
            <v>TC</v>
          </cell>
          <cell r="P418">
            <v>761453</v>
          </cell>
          <cell r="Q418">
            <v>0</v>
          </cell>
          <cell r="R418" t="str">
            <v>2</v>
          </cell>
          <cell r="S418">
            <v>22469</v>
          </cell>
          <cell r="T418">
            <v>35620</v>
          </cell>
          <cell r="U418">
            <v>42.161111111111111</v>
          </cell>
          <cell r="V418">
            <v>6</v>
          </cell>
          <cell r="W418">
            <v>6.1555555555555559</v>
          </cell>
          <cell r="X418" t="str">
            <v>5Tecnico</v>
          </cell>
          <cell r="Y418">
            <v>5109312.0981284715</v>
          </cell>
          <cell r="AA418" t="str">
            <v>Mant</v>
          </cell>
          <cell r="AB418" t="str">
            <v>4065-11</v>
          </cell>
          <cell r="AC418">
            <v>23553524</v>
          </cell>
        </row>
        <row r="419">
          <cell r="C419" t="str">
            <v>TORRES SARMIENTO ELVIRA</v>
          </cell>
          <cell r="D419" t="str">
            <v>5120-10</v>
          </cell>
          <cell r="E419">
            <v>11597824.078333335</v>
          </cell>
          <cell r="F419" t="str">
            <v>Auxiliar Administrativo</v>
          </cell>
          <cell r="G419" t="str">
            <v>21CENTRO</v>
          </cell>
          <cell r="H419" t="str">
            <v>GRUPO ATENCION AL USUARIO</v>
          </cell>
          <cell r="K419" t="str">
            <v>X</v>
          </cell>
          <cell r="M419" t="str">
            <v>C</v>
          </cell>
          <cell r="O419" t="str">
            <v>BACHILLER</v>
          </cell>
          <cell r="P419">
            <v>515106</v>
          </cell>
          <cell r="Q419">
            <v>0</v>
          </cell>
          <cell r="R419" t="str">
            <v>2</v>
          </cell>
          <cell r="S419">
            <v>22269</v>
          </cell>
          <cell r="T419">
            <v>33025</v>
          </cell>
          <cell r="U419">
            <v>42.711111111111109</v>
          </cell>
          <cell r="V419">
            <v>0</v>
          </cell>
          <cell r="W419">
            <v>13.261111111111111</v>
          </cell>
          <cell r="X419" t="str">
            <v>6Asistencial</v>
          </cell>
          <cell r="Y419">
            <v>13210753.502069443</v>
          </cell>
          <cell r="Z419" t="str">
            <v>CENTRO</v>
          </cell>
          <cell r="AA419" t="str">
            <v>SUP</v>
          </cell>
          <cell r="AB419" t="str">
            <v>sale</v>
          </cell>
          <cell r="AC419">
            <v>39524267</v>
          </cell>
        </row>
        <row r="420">
          <cell r="C420" t="str">
            <v>TRIVIÑO PEREZ HERNANDO ALFONSO</v>
          </cell>
          <cell r="D420" t="str">
            <v>4065-15</v>
          </cell>
          <cell r="E420">
            <v>21241444.095416673</v>
          </cell>
          <cell r="F420" t="str">
            <v>Técnico Administrativo</v>
          </cell>
          <cell r="G420" t="str">
            <v>23NORTE</v>
          </cell>
          <cell r="H420" t="str">
            <v>GRUPO ADMINISTRATIVO Y FINANCIERO</v>
          </cell>
          <cell r="K420" t="str">
            <v>X</v>
          </cell>
          <cell r="M420" t="str">
            <v>C</v>
          </cell>
          <cell r="O420" t="str">
            <v>TL</v>
          </cell>
          <cell r="P420">
            <v>935634</v>
          </cell>
          <cell r="Q420">
            <v>0</v>
          </cell>
          <cell r="R420" t="str">
            <v>1</v>
          </cell>
          <cell r="S420">
            <v>22268</v>
          </cell>
          <cell r="T420">
            <v>34058</v>
          </cell>
          <cell r="U420">
            <v>42.713888888888889</v>
          </cell>
          <cell r="V420">
            <v>0</v>
          </cell>
          <cell r="W420">
            <v>10.430555555555555</v>
          </cell>
          <cell r="X420" t="str">
            <v>5Tecnico</v>
          </cell>
          <cell r="Y420">
            <v>16940898.221200231</v>
          </cell>
          <cell r="Z420" t="str">
            <v>NORTE</v>
          </cell>
          <cell r="AA420" t="str">
            <v>SUP</v>
          </cell>
          <cell r="AB420" t="str">
            <v>sale</v>
          </cell>
          <cell r="AC420">
            <v>73099912</v>
          </cell>
        </row>
        <row r="421">
          <cell r="C421" t="str">
            <v>TRUJILLO LONDOÑO FERNANDO</v>
          </cell>
          <cell r="D421" t="str">
            <v>4065-11</v>
          </cell>
          <cell r="E421">
            <v>16080398.177083332</v>
          </cell>
          <cell r="F421" t="str">
            <v>Técnico Administrativo</v>
          </cell>
          <cell r="G421" t="str">
            <v>22NOROCCIDENTE</v>
          </cell>
          <cell r="H421" t="str">
            <v>GRUPO ADMINISTRATIVO Y FINANCIERO</v>
          </cell>
          <cell r="K421" t="str">
            <v>X</v>
          </cell>
          <cell r="M421" t="str">
            <v>C</v>
          </cell>
          <cell r="O421" t="str">
            <v>TL</v>
          </cell>
          <cell r="P421">
            <v>761453</v>
          </cell>
          <cell r="Q421">
            <v>0</v>
          </cell>
          <cell r="R421" t="str">
            <v>1</v>
          </cell>
          <cell r="S421">
            <v>21716</v>
          </cell>
          <cell r="T421">
            <v>31807</v>
          </cell>
          <cell r="U421">
            <v>44.222222222222221</v>
          </cell>
          <cell r="V421">
            <v>5.666666666666667</v>
          </cell>
          <cell r="W421">
            <v>16.597222222222221</v>
          </cell>
          <cell r="X421" t="str">
            <v>5Tecnico</v>
          </cell>
          <cell r="Y421">
            <v>22397424.732047454</v>
          </cell>
          <cell r="Z421" t="str">
            <v>NOROCCIDENTE</v>
          </cell>
          <cell r="AA421" t="str">
            <v>SUP</v>
          </cell>
          <cell r="AB421" t="str">
            <v>sale</v>
          </cell>
          <cell r="AC421">
            <v>10244131</v>
          </cell>
        </row>
        <row r="422">
          <cell r="C422" t="str">
            <v>TRUJILLO MARTINEZ NANCY</v>
          </cell>
          <cell r="D422" t="str">
            <v>4065-11</v>
          </cell>
          <cell r="E422">
            <v>16080398.177083332</v>
          </cell>
          <cell r="F422" t="str">
            <v>Técnico Administrativo</v>
          </cell>
          <cell r="G422" t="str">
            <v>22NOROCCIDENTE</v>
          </cell>
          <cell r="H422" t="str">
            <v>DIRECCION REGIONAL ANTIOQUIA</v>
          </cell>
          <cell r="L422">
            <v>2005</v>
          </cell>
          <cell r="M422" t="str">
            <v>C</v>
          </cell>
          <cell r="O422" t="str">
            <v>TL</v>
          </cell>
          <cell r="P422">
            <v>761453</v>
          </cell>
          <cell r="Q422">
            <v>0</v>
          </cell>
          <cell r="R422" t="str">
            <v>2</v>
          </cell>
          <cell r="S422">
            <v>18537</v>
          </cell>
          <cell r="T422">
            <v>30390</v>
          </cell>
          <cell r="U422">
            <v>52.927777777777777</v>
          </cell>
          <cell r="V422">
            <v>10</v>
          </cell>
          <cell r="W422">
            <v>20.472222222222221</v>
          </cell>
          <cell r="X422" t="str">
            <v>5Tecnico</v>
          </cell>
          <cell r="Y422">
            <v>27410334.715116899</v>
          </cell>
          <cell r="Z422" t="str">
            <v>NOROCCIDENTE</v>
          </cell>
          <cell r="AA422" t="str">
            <v>Mant</v>
          </cell>
          <cell r="AB422" t="str">
            <v>4065-11</v>
          </cell>
          <cell r="AC422">
            <v>32463091</v>
          </cell>
        </row>
        <row r="423">
          <cell r="C423" t="str">
            <v>TRUJILLO SEMANATE PIEDAD</v>
          </cell>
          <cell r="D423" t="str">
            <v>4065-09</v>
          </cell>
          <cell r="E423">
            <v>14586952.714583334</v>
          </cell>
          <cell r="F423" t="str">
            <v>Técnico Administrativo</v>
          </cell>
          <cell r="G423" t="str">
            <v>25SUROCCIDENTE</v>
          </cell>
          <cell r="H423" t="str">
            <v>GRUPO SERVICIOS</v>
          </cell>
          <cell r="K423" t="str">
            <v>X</v>
          </cell>
          <cell r="M423" t="str">
            <v>C</v>
          </cell>
          <cell r="O423" t="str">
            <v>TC</v>
          </cell>
          <cell r="P423">
            <v>688731</v>
          </cell>
          <cell r="Q423">
            <v>0</v>
          </cell>
          <cell r="R423" t="str">
            <v>2</v>
          </cell>
          <cell r="S423">
            <v>24367</v>
          </cell>
          <cell r="T423">
            <v>31807</v>
          </cell>
          <cell r="U423">
            <v>36.966666666666669</v>
          </cell>
          <cell r="V423">
            <v>0</v>
          </cell>
          <cell r="W423">
            <v>16.597222222222221</v>
          </cell>
          <cell r="X423" t="str">
            <v>5Tecnico</v>
          </cell>
          <cell r="Y423">
            <v>20328590.256540511</v>
          </cell>
          <cell r="Z423" t="str">
            <v>SUROCCIDENTE</v>
          </cell>
          <cell r="AA423" t="str">
            <v>SUP</v>
          </cell>
          <cell r="AB423" t="str">
            <v>sale</v>
          </cell>
          <cell r="AC423">
            <v>34548816</v>
          </cell>
        </row>
        <row r="424">
          <cell r="C424" t="str">
            <v>URIBE RUIZ OLGA MARIA</v>
          </cell>
          <cell r="D424" t="str">
            <v>5120-10</v>
          </cell>
          <cell r="E424">
            <v>11597824.078333335</v>
          </cell>
          <cell r="F424" t="str">
            <v>Auxiliar Administrativo</v>
          </cell>
          <cell r="G424" t="str">
            <v>22NOROCCIDENTE</v>
          </cell>
          <cell r="H424" t="str">
            <v>GRUPO ADMINISTRATIVO</v>
          </cell>
          <cell r="K424" t="str">
            <v>X</v>
          </cell>
          <cell r="M424" t="str">
            <v>C</v>
          </cell>
          <cell r="O424" t="str">
            <v>UN</v>
          </cell>
          <cell r="P424">
            <v>515106</v>
          </cell>
          <cell r="Q424">
            <v>0</v>
          </cell>
          <cell r="R424" t="str">
            <v>2</v>
          </cell>
          <cell r="S424">
            <v>22404</v>
          </cell>
          <cell r="T424">
            <v>32405</v>
          </cell>
          <cell r="U424">
            <v>42.338888888888889</v>
          </cell>
          <cell r="V424">
            <v>0</v>
          </cell>
          <cell r="W424">
            <v>14.96111111111111</v>
          </cell>
          <cell r="X424" t="str">
            <v>6Asistencial</v>
          </cell>
          <cell r="Y424">
            <v>14812056.956865739</v>
          </cell>
          <cell r="Z424" t="str">
            <v>NOROCCIDENTE</v>
          </cell>
          <cell r="AA424" t="str">
            <v>SUP</v>
          </cell>
          <cell r="AB424" t="str">
            <v>sale</v>
          </cell>
          <cell r="AC424">
            <v>21409998</v>
          </cell>
        </row>
        <row r="425">
          <cell r="C425" t="str">
            <v>URMENDIZ ESCOBAR ALONSO</v>
          </cell>
          <cell r="D425" t="str">
            <v>4065-09</v>
          </cell>
          <cell r="E425">
            <v>14586952.714583334</v>
          </cell>
          <cell r="F425" t="str">
            <v>Técnico Administrativo</v>
          </cell>
          <cell r="G425" t="str">
            <v>25SUROCCIDENTE</v>
          </cell>
          <cell r="H425" t="str">
            <v>DIVISION PROGRAMAS EN ADMINISTRACION</v>
          </cell>
          <cell r="K425" t="str">
            <v>X</v>
          </cell>
          <cell r="M425" t="str">
            <v>C</v>
          </cell>
          <cell r="O425" t="str">
            <v>UN</v>
          </cell>
          <cell r="P425">
            <v>688731</v>
          </cell>
          <cell r="Q425">
            <v>0</v>
          </cell>
          <cell r="R425" t="str">
            <v>1</v>
          </cell>
          <cell r="S425">
            <v>22111</v>
          </cell>
          <cell r="T425">
            <v>34369</v>
          </cell>
          <cell r="U425">
            <v>43.141666666666666</v>
          </cell>
          <cell r="V425">
            <v>0</v>
          </cell>
          <cell r="W425">
            <v>9.5861111111111104</v>
          </cell>
          <cell r="X425" t="str">
            <v>5Tecnico</v>
          </cell>
          <cell r="Y425">
            <v>12045491.787591435</v>
          </cell>
          <cell r="Z425" t="str">
            <v>SUROCCIDENTE</v>
          </cell>
          <cell r="AA425" t="str">
            <v>SUP</v>
          </cell>
          <cell r="AB425" t="str">
            <v>sale</v>
          </cell>
          <cell r="AC425">
            <v>16647214</v>
          </cell>
        </row>
        <row r="426">
          <cell r="C426" t="str">
            <v>ZZVACANTE47</v>
          </cell>
          <cell r="D426" t="str">
            <v>3020-06</v>
          </cell>
          <cell r="E426">
            <v>18995922.495416671</v>
          </cell>
          <cell r="F426" t="str">
            <v>Profesional Universitario</v>
          </cell>
          <cell r="G426" t="str">
            <v>24ORIENTE</v>
          </cell>
          <cell r="H426" t="str">
            <v>DIVISION CREDITO Y PROGRAMAS INTERNACIONALES</v>
          </cell>
          <cell r="K426" t="str">
            <v>X</v>
          </cell>
          <cell r="M426" t="str">
            <v>C</v>
          </cell>
          <cell r="N426" t="str">
            <v>V</v>
          </cell>
          <cell r="O426" t="str">
            <v>ES</v>
          </cell>
          <cell r="P426">
            <v>935634</v>
          </cell>
          <cell r="Q426">
            <v>0</v>
          </cell>
          <cell r="R426">
            <v>0</v>
          </cell>
          <cell r="V426">
            <v>0</v>
          </cell>
          <cell r="X426" t="str">
            <v>4Profesional</v>
          </cell>
          <cell r="Y426">
            <v>0</v>
          </cell>
          <cell r="Z426" t="str">
            <v>ORIENTE</v>
          </cell>
          <cell r="AA426" t="str">
            <v>SUP</v>
          </cell>
          <cell r="AB426" t="str">
            <v>sale</v>
          </cell>
          <cell r="AC426">
            <v>37833930</v>
          </cell>
        </row>
        <row r="427">
          <cell r="C427" t="str">
            <v>VALDERRAMA GARZON HERMES ERNESTO</v>
          </cell>
          <cell r="D427" t="str">
            <v>4065-07</v>
          </cell>
          <cell r="E427">
            <v>13362965.654583329</v>
          </cell>
          <cell r="F427" t="str">
            <v>Técnico Administrativo</v>
          </cell>
          <cell r="G427" t="str">
            <v>19SDF</v>
          </cell>
          <cell r="H427" t="str">
            <v>GRUPO TESORERIA</v>
          </cell>
          <cell r="M427" t="str">
            <v>C</v>
          </cell>
          <cell r="O427" t="str">
            <v>BACHILLER</v>
          </cell>
          <cell r="P427">
            <v>601058</v>
          </cell>
          <cell r="Q427">
            <v>0</v>
          </cell>
          <cell r="R427" t="str">
            <v>1</v>
          </cell>
          <cell r="S427">
            <v>22288</v>
          </cell>
          <cell r="T427">
            <v>34296</v>
          </cell>
          <cell r="U427">
            <v>42.661111111111111</v>
          </cell>
          <cell r="V427">
            <v>0</v>
          </cell>
          <cell r="W427">
            <v>9.7833333333333332</v>
          </cell>
          <cell r="X427" t="str">
            <v>5Tecnico</v>
          </cell>
          <cell r="Y427">
            <v>11390900.374165509</v>
          </cell>
          <cell r="AA427" t="str">
            <v>Mant</v>
          </cell>
          <cell r="AB427" t="str">
            <v>4065-07</v>
          </cell>
          <cell r="AC427">
            <v>19457927</v>
          </cell>
        </row>
        <row r="428">
          <cell r="C428" t="str">
            <v>VALDIVIESO ARANGO MARTHA</v>
          </cell>
          <cell r="D428" t="str">
            <v>4065-11</v>
          </cell>
          <cell r="E428">
            <v>16080398.177083332</v>
          </cell>
          <cell r="F428" t="str">
            <v>Técnico Administrativo</v>
          </cell>
          <cell r="G428" t="str">
            <v>24ORIENTE</v>
          </cell>
          <cell r="H428" t="str">
            <v>DIVISION CREDITO Y PROGRAMAS INTERNACIONALES</v>
          </cell>
          <cell r="K428" t="str">
            <v>X</v>
          </cell>
          <cell r="M428" t="str">
            <v>C</v>
          </cell>
          <cell r="O428" t="str">
            <v>UN</v>
          </cell>
          <cell r="P428">
            <v>761453</v>
          </cell>
          <cell r="Q428">
            <v>0</v>
          </cell>
          <cell r="R428" t="str">
            <v>2</v>
          </cell>
          <cell r="S428">
            <v>20127</v>
          </cell>
          <cell r="T428">
            <v>32690</v>
          </cell>
          <cell r="U428">
            <v>48.577777777777776</v>
          </cell>
          <cell r="V428">
            <v>0</v>
          </cell>
          <cell r="W428">
            <v>14.177777777777777</v>
          </cell>
          <cell r="X428" t="str">
            <v>5Tecnico</v>
          </cell>
          <cell r="Y428">
            <v>19312557.050158564</v>
          </cell>
          <cell r="Z428" t="str">
            <v>ORIENTE</v>
          </cell>
          <cell r="AA428" t="str">
            <v>SUP</v>
          </cell>
          <cell r="AB428" t="str">
            <v>sale</v>
          </cell>
          <cell r="AC428">
            <v>37828825</v>
          </cell>
        </row>
        <row r="429">
          <cell r="C429" t="str">
            <v>VALENCIA RODRIGUEZ HELI</v>
          </cell>
          <cell r="D429" t="str">
            <v>5120-10</v>
          </cell>
          <cell r="E429">
            <v>11597824.078333335</v>
          </cell>
          <cell r="F429" t="str">
            <v>Auxiliar Administrativo</v>
          </cell>
          <cell r="G429" t="str">
            <v>22NOROCCIDENTE</v>
          </cell>
          <cell r="H429" t="str">
            <v>GRUPO SERVICIOS</v>
          </cell>
          <cell r="K429" t="str">
            <v>X</v>
          </cell>
          <cell r="M429" t="str">
            <v>C</v>
          </cell>
          <cell r="N429" t="str">
            <v>P</v>
          </cell>
          <cell r="O429" t="str">
            <v>BACHILLER</v>
          </cell>
          <cell r="P429">
            <v>515106</v>
          </cell>
          <cell r="Q429">
            <v>0</v>
          </cell>
          <cell r="R429" t="str">
            <v>1</v>
          </cell>
          <cell r="S429">
            <v>19079</v>
          </cell>
          <cell r="T429">
            <v>36690</v>
          </cell>
          <cell r="U429">
            <v>51.44166666666667</v>
          </cell>
          <cell r="V429">
            <v>15.25</v>
          </cell>
          <cell r="W429">
            <v>3.2277777777777779</v>
          </cell>
          <cell r="X429" t="str">
            <v>6Asistencial</v>
          </cell>
          <cell r="Y429">
            <v>6224540.9039999992</v>
          </cell>
          <cell r="Z429" t="str">
            <v>NOROCCIDENTE</v>
          </cell>
          <cell r="AA429" t="str">
            <v>SUP</v>
          </cell>
          <cell r="AB429" t="str">
            <v>sale</v>
          </cell>
          <cell r="AC429">
            <v>4449734</v>
          </cell>
        </row>
        <row r="430">
          <cell r="C430" t="str">
            <v>VALENZUELA ARENAS YANETH</v>
          </cell>
          <cell r="D430" t="str">
            <v>4065-09</v>
          </cell>
          <cell r="E430">
            <v>14586952.714583334</v>
          </cell>
          <cell r="F430" t="str">
            <v>Técnico Administrativo</v>
          </cell>
          <cell r="G430" t="str">
            <v>24ORIENTE</v>
          </cell>
          <cell r="H430" t="str">
            <v>DIVISION ADMINISTRATIVA Y FINANCIERA</v>
          </cell>
          <cell r="K430" t="str">
            <v>X</v>
          </cell>
          <cell r="M430" t="str">
            <v>C</v>
          </cell>
          <cell r="N430" t="str">
            <v>VE</v>
          </cell>
          <cell r="O430" t="str">
            <v>BACHILLER</v>
          </cell>
          <cell r="P430">
            <v>688731</v>
          </cell>
          <cell r="Q430">
            <v>0</v>
          </cell>
          <cell r="R430" t="str">
            <v>2</v>
          </cell>
          <cell r="S430">
            <v>21221</v>
          </cell>
          <cell r="T430">
            <v>30019</v>
          </cell>
          <cell r="U430">
            <v>45.583333333333336</v>
          </cell>
          <cell r="V430">
            <v>0</v>
          </cell>
          <cell r="W430">
            <v>21.488888888888887</v>
          </cell>
          <cell r="X430" t="str">
            <v>5Tecnico</v>
          </cell>
          <cell r="Y430">
            <v>26161758.192420136</v>
          </cell>
          <cell r="Z430" t="str">
            <v>ORIENTE</v>
          </cell>
          <cell r="AA430" t="str">
            <v>SUP</v>
          </cell>
          <cell r="AB430" t="str">
            <v>sale</v>
          </cell>
          <cell r="AC430">
            <v>37836267</v>
          </cell>
        </row>
        <row r="431">
          <cell r="C431" t="str">
            <v>VALLEJO IBARRA JULIO RODRIGO</v>
          </cell>
          <cell r="D431" t="str">
            <v>5120-10</v>
          </cell>
          <cell r="E431">
            <v>11597824.078333335</v>
          </cell>
          <cell r="F431" t="str">
            <v>Auxiliar Administrativo</v>
          </cell>
          <cell r="G431" t="str">
            <v>25SUROCCIDENTE</v>
          </cell>
          <cell r="H431" t="str">
            <v>GRUPO ADMINISTRATIVO Y FINANCIERO</v>
          </cell>
          <cell r="K431" t="str">
            <v>X</v>
          </cell>
          <cell r="M431" t="str">
            <v>C</v>
          </cell>
          <cell r="O431" t="str">
            <v>BACHILLER</v>
          </cell>
          <cell r="P431">
            <v>515106</v>
          </cell>
          <cell r="Q431">
            <v>0</v>
          </cell>
          <cell r="R431" t="str">
            <v>1</v>
          </cell>
          <cell r="S431">
            <v>21319</v>
          </cell>
          <cell r="T431">
            <v>29182</v>
          </cell>
          <cell r="U431">
            <v>45.30833333333333</v>
          </cell>
          <cell r="V431">
            <v>0</v>
          </cell>
          <cell r="W431">
            <v>23.783333333333335</v>
          </cell>
          <cell r="X431" t="str">
            <v>6Asistencial</v>
          </cell>
          <cell r="Y431">
            <v>23289545.835199077</v>
          </cell>
          <cell r="Z431" t="str">
            <v>SUROCCIDENTE</v>
          </cell>
          <cell r="AA431" t="str">
            <v>SUP</v>
          </cell>
          <cell r="AB431" t="str">
            <v>sale</v>
          </cell>
          <cell r="AC431">
            <v>12966758</v>
          </cell>
        </row>
        <row r="432">
          <cell r="C432" t="str">
            <v>VALLEJO LOPEZ MARIA LILIANA</v>
          </cell>
          <cell r="D432" t="str">
            <v>2035-16</v>
          </cell>
          <cell r="E432">
            <v>34713218.367083333</v>
          </cell>
          <cell r="F432" t="str">
            <v>Director o Gerente Regional</v>
          </cell>
          <cell r="G432" t="str">
            <v>22NOROCCIDENTE</v>
          </cell>
          <cell r="H432" t="str">
            <v>DIRECCION REGIONAL CALDAS</v>
          </cell>
          <cell r="K432" t="str">
            <v>X</v>
          </cell>
          <cell r="M432" t="str">
            <v>LNR</v>
          </cell>
          <cell r="O432" t="str">
            <v>UN</v>
          </cell>
          <cell r="P432">
            <v>1709781</v>
          </cell>
          <cell r="Q432">
            <v>0</v>
          </cell>
          <cell r="R432" t="str">
            <v>2</v>
          </cell>
          <cell r="S432">
            <v>22506</v>
          </cell>
          <cell r="T432">
            <v>36220</v>
          </cell>
          <cell r="U432">
            <v>42.06111111111111</v>
          </cell>
          <cell r="V432">
            <v>0</v>
          </cell>
          <cell r="W432">
            <v>4.5111111111111111</v>
          </cell>
          <cell r="X432" t="str">
            <v>3Ejecutivo</v>
          </cell>
          <cell r="Y432">
            <v>13049048.592</v>
          </cell>
          <cell r="Z432" t="str">
            <v>NOROCCIDENTE</v>
          </cell>
          <cell r="AA432" t="str">
            <v>SUP</v>
          </cell>
          <cell r="AB432" t="str">
            <v>sale</v>
          </cell>
          <cell r="AC432">
            <v>30276131</v>
          </cell>
        </row>
        <row r="433">
          <cell r="C433" t="str">
            <v>VANEGAS BENITEZ JANETH DEL-PILAR</v>
          </cell>
          <cell r="D433" t="str">
            <v>5040-16</v>
          </cell>
          <cell r="E433">
            <v>14586952.714583334</v>
          </cell>
          <cell r="F433" t="str">
            <v>Secretario Ejecutivo</v>
          </cell>
          <cell r="G433" t="str">
            <v>21CENTRO</v>
          </cell>
          <cell r="H433" t="str">
            <v>DIVISION PROGRAMAS EN ADMINISTRACION</v>
          </cell>
          <cell r="L433" t="str">
            <v>MCF</v>
          </cell>
          <cell r="M433" t="str">
            <v>C</v>
          </cell>
          <cell r="O433" t="str">
            <v>TC</v>
          </cell>
          <cell r="P433">
            <v>688731</v>
          </cell>
          <cell r="Q433">
            <v>0</v>
          </cell>
          <cell r="R433" t="str">
            <v>2</v>
          </cell>
          <cell r="S433">
            <v>22281</v>
          </cell>
          <cell r="T433">
            <v>32463</v>
          </cell>
          <cell r="U433">
            <v>42.680555555555557</v>
          </cell>
          <cell r="V433">
            <v>0</v>
          </cell>
          <cell r="W433">
            <v>14.802777777777777</v>
          </cell>
          <cell r="X433" t="str">
            <v>6Asistencial</v>
          </cell>
          <cell r="Y433">
            <v>18228649.79962384</v>
          </cell>
          <cell r="Z433" t="str">
            <v>CENTRO</v>
          </cell>
          <cell r="AA433" t="str">
            <v>Mant</v>
          </cell>
          <cell r="AB433" t="str">
            <v>5040-16</v>
          </cell>
          <cell r="AC433">
            <v>51669857</v>
          </cell>
        </row>
        <row r="434">
          <cell r="C434" t="str">
            <v>VARELA  VICTOR</v>
          </cell>
          <cell r="D434" t="str">
            <v>5120-10</v>
          </cell>
          <cell r="E434">
            <v>11597824.078333335</v>
          </cell>
          <cell r="F434" t="str">
            <v>Auxiliar Administrativo</v>
          </cell>
          <cell r="G434" t="str">
            <v>19SDF</v>
          </cell>
          <cell r="H434" t="str">
            <v>GRUPO TESORERIA</v>
          </cell>
          <cell r="K434" t="str">
            <v>x</v>
          </cell>
          <cell r="M434" t="str">
            <v>C</v>
          </cell>
          <cell r="O434" t="str">
            <v>BACHILLER</v>
          </cell>
          <cell r="P434">
            <v>515106</v>
          </cell>
          <cell r="Q434">
            <v>0</v>
          </cell>
          <cell r="R434" t="str">
            <v>1</v>
          </cell>
          <cell r="S434">
            <v>25183</v>
          </cell>
          <cell r="T434">
            <v>32672</v>
          </cell>
          <cell r="U434">
            <v>34.733333333333334</v>
          </cell>
          <cell r="V434">
            <v>0</v>
          </cell>
          <cell r="W434">
            <v>14.227777777777778</v>
          </cell>
          <cell r="X434" t="str">
            <v>6Asistencial</v>
          </cell>
          <cell r="Y434">
            <v>14152696.71077315</v>
          </cell>
          <cell r="AA434" t="str">
            <v>SUP</v>
          </cell>
          <cell r="AB434" t="str">
            <v>sale</v>
          </cell>
          <cell r="AC434">
            <v>79471203</v>
          </cell>
        </row>
        <row r="435">
          <cell r="C435" t="str">
            <v>VARGAS CARDONA ANA MARIA</v>
          </cell>
          <cell r="D435" t="str">
            <v>4065-09</v>
          </cell>
          <cell r="E435">
            <v>14586952.714583334</v>
          </cell>
          <cell r="F435" t="str">
            <v>Técnico Administrativo</v>
          </cell>
          <cell r="G435" t="str">
            <v>24ORIENTE</v>
          </cell>
          <cell r="H435" t="str">
            <v>GRUPO OPERATIVO</v>
          </cell>
          <cell r="L435" t="str">
            <v>MCF</v>
          </cell>
          <cell r="M435" t="str">
            <v>C</v>
          </cell>
          <cell r="O435" t="str">
            <v>BACHILLER</v>
          </cell>
          <cell r="P435">
            <v>688731</v>
          </cell>
          <cell r="Q435">
            <v>0</v>
          </cell>
          <cell r="R435" t="str">
            <v>2</v>
          </cell>
          <cell r="S435">
            <v>25267</v>
          </cell>
          <cell r="T435">
            <v>34898</v>
          </cell>
          <cell r="U435">
            <v>34.5</v>
          </cell>
          <cell r="V435">
            <v>1.9166666666666665</v>
          </cell>
          <cell r="W435">
            <v>8.1305555555555564</v>
          </cell>
          <cell r="X435" t="str">
            <v>5Tecnico</v>
          </cell>
          <cell r="Y435">
            <v>5804002.0962002315</v>
          </cell>
          <cell r="Z435" t="str">
            <v>ORIENTE</v>
          </cell>
          <cell r="AA435" t="str">
            <v>Mant</v>
          </cell>
          <cell r="AB435" t="str">
            <v>4065-09</v>
          </cell>
          <cell r="AC435">
            <v>21189920</v>
          </cell>
        </row>
        <row r="436">
          <cell r="C436" t="str">
            <v>VARGAS RODRIGUEZ EDITH JERONIMA</v>
          </cell>
          <cell r="D436" t="str">
            <v>4065-12</v>
          </cell>
          <cell r="E436">
            <v>16415181.84</v>
          </cell>
          <cell r="F436" t="str">
            <v>Técnico Administrativo</v>
          </cell>
          <cell r="G436" t="str">
            <v>16SDT</v>
          </cell>
          <cell r="H436" t="str">
            <v>DIVISION CREDITO</v>
          </cell>
          <cell r="M436" t="str">
            <v>C</v>
          </cell>
          <cell r="O436" t="str">
            <v>BACHILLER</v>
          </cell>
          <cell r="P436">
            <v>808521</v>
          </cell>
          <cell r="Q436">
            <v>0</v>
          </cell>
          <cell r="R436" t="str">
            <v>2</v>
          </cell>
          <cell r="S436">
            <v>21928</v>
          </cell>
          <cell r="T436">
            <v>28178</v>
          </cell>
          <cell r="U436">
            <v>43.644444444444446</v>
          </cell>
          <cell r="V436">
            <v>0</v>
          </cell>
          <cell r="W436">
            <v>26.536111111111111</v>
          </cell>
          <cell r="X436" t="str">
            <v>5Tecnico</v>
          </cell>
          <cell r="Y436">
            <v>35897377.361333333</v>
          </cell>
          <cell r="AA436" t="str">
            <v>Mant</v>
          </cell>
          <cell r="AB436" t="str">
            <v>4065-12</v>
          </cell>
          <cell r="AC436">
            <v>51670177</v>
          </cell>
        </row>
        <row r="437">
          <cell r="C437" t="str">
            <v>zzVACANTE PENSION47</v>
          </cell>
          <cell r="D437" t="str">
            <v>3020-12</v>
          </cell>
          <cell r="E437">
            <v>25294052.003333326</v>
          </cell>
          <cell r="F437" t="str">
            <v>Profesional Universitario</v>
          </cell>
          <cell r="G437" t="str">
            <v>20SEG</v>
          </cell>
          <cell r="H437" t="str">
            <v>GRUPO ARCHIVO, PUBLICACIONES Y MICROFILMACION</v>
          </cell>
          <cell r="K437" t="str">
            <v>X</v>
          </cell>
          <cell r="M437" t="str">
            <v>C</v>
          </cell>
          <cell r="N437" t="str">
            <v>V</v>
          </cell>
          <cell r="P437">
            <v>1245845</v>
          </cell>
          <cell r="Q437">
            <v>0</v>
          </cell>
          <cell r="X437" t="str">
            <v>4Profesional</v>
          </cell>
          <cell r="Y437">
            <v>0</v>
          </cell>
          <cell r="AA437" t="str">
            <v>SUP</v>
          </cell>
          <cell r="AB437" t="str">
            <v>sale</v>
          </cell>
          <cell r="AC437">
            <v>17056722</v>
          </cell>
        </row>
        <row r="438">
          <cell r="C438" t="str">
            <v>VASQUEZ ACOSTA MARTHA CECILIA</v>
          </cell>
          <cell r="D438" t="str">
            <v>4065-09</v>
          </cell>
          <cell r="E438">
            <v>14586952.714583334</v>
          </cell>
          <cell r="F438" t="str">
            <v>Técnico Administrativo</v>
          </cell>
          <cell r="G438" t="str">
            <v>22NOROCCIDENTE</v>
          </cell>
          <cell r="H438" t="str">
            <v>GRUPO OPERATIVO</v>
          </cell>
          <cell r="K438" t="str">
            <v>X</v>
          </cell>
          <cell r="M438" t="str">
            <v>C</v>
          </cell>
          <cell r="O438" t="str">
            <v>BACHILLER</v>
          </cell>
          <cell r="P438">
            <v>688731</v>
          </cell>
          <cell r="Q438">
            <v>0</v>
          </cell>
          <cell r="R438" t="str">
            <v>2</v>
          </cell>
          <cell r="S438">
            <v>22109</v>
          </cell>
          <cell r="T438">
            <v>32832</v>
          </cell>
          <cell r="U438">
            <v>43.147222222222226</v>
          </cell>
          <cell r="V438">
            <v>8.4166666666666661</v>
          </cell>
          <cell r="W438">
            <v>13.791666666666666</v>
          </cell>
          <cell r="X438" t="str">
            <v>5Tecnico</v>
          </cell>
          <cell r="Y438">
            <v>17062016.212447915</v>
          </cell>
          <cell r="Z438" t="str">
            <v>NOROCCIDENTE</v>
          </cell>
          <cell r="AA438" t="str">
            <v>SUP</v>
          </cell>
          <cell r="AB438" t="str">
            <v>sale</v>
          </cell>
          <cell r="AC438">
            <v>41891955</v>
          </cell>
        </row>
        <row r="439">
          <cell r="C439" t="str">
            <v>VASQUEZ VASQUEZ HERMIN</v>
          </cell>
          <cell r="D439" t="str">
            <v>5120-12</v>
          </cell>
          <cell r="E439">
            <v>13279546.932500001</v>
          </cell>
          <cell r="F439" t="str">
            <v>Auxiliar Administrativo</v>
          </cell>
          <cell r="G439" t="str">
            <v>19SDF</v>
          </cell>
          <cell r="H439" t="str">
            <v>GRUPO CONTABILIDAD</v>
          </cell>
          <cell r="K439" t="str">
            <v>X</v>
          </cell>
          <cell r="M439" t="str">
            <v>C</v>
          </cell>
          <cell r="O439" t="str">
            <v>BACHILLER</v>
          </cell>
          <cell r="P439">
            <v>596996</v>
          </cell>
          <cell r="Q439">
            <v>0</v>
          </cell>
          <cell r="R439" t="str">
            <v>1</v>
          </cell>
          <cell r="S439">
            <v>23173</v>
          </cell>
          <cell r="T439">
            <v>30333</v>
          </cell>
          <cell r="U439">
            <v>40.233333333333334</v>
          </cell>
          <cell r="V439">
            <v>0</v>
          </cell>
          <cell r="W439">
            <v>20.633333333333333</v>
          </cell>
          <cell r="X439" t="str">
            <v>6Asistencial</v>
          </cell>
          <cell r="Y439">
            <v>23153131.322562505</v>
          </cell>
          <cell r="AA439" t="str">
            <v>SUP</v>
          </cell>
          <cell r="AB439" t="str">
            <v>sale</v>
          </cell>
          <cell r="AC439">
            <v>79280213</v>
          </cell>
        </row>
        <row r="440">
          <cell r="C440" t="str">
            <v>VEGA GARZON LUIS ENRIQUE</v>
          </cell>
          <cell r="D440" t="str">
            <v>5120-09</v>
          </cell>
          <cell r="E440">
            <v>10643889.421249999</v>
          </cell>
          <cell r="F440" t="str">
            <v>Auxiliar Administrativo</v>
          </cell>
          <cell r="G440" t="str">
            <v>20SEG</v>
          </cell>
          <cell r="H440" t="str">
            <v>GRUPO ALMACEN Y SUMINISTROS</v>
          </cell>
          <cell r="M440" t="str">
            <v>C</v>
          </cell>
          <cell r="O440" t="str">
            <v>SECUNDARIA</v>
          </cell>
          <cell r="P440">
            <v>468655</v>
          </cell>
          <cell r="Q440">
            <v>0</v>
          </cell>
          <cell r="R440" t="str">
            <v>1</v>
          </cell>
          <cell r="S440">
            <v>23457</v>
          </cell>
          <cell r="T440">
            <v>35569</v>
          </cell>
          <cell r="U440">
            <v>39.455555555555556</v>
          </cell>
          <cell r="V440">
            <v>0</v>
          </cell>
          <cell r="W440">
            <v>6.2944444444444443</v>
          </cell>
          <cell r="X440" t="str">
            <v>6Asistencial</v>
          </cell>
          <cell r="Y440">
            <v>3529382.0411215276</v>
          </cell>
          <cell r="AA440" t="str">
            <v>Mant</v>
          </cell>
          <cell r="AB440" t="str">
            <v>5120-09</v>
          </cell>
          <cell r="AC440">
            <v>11518534</v>
          </cell>
        </row>
        <row r="441">
          <cell r="C441" t="str">
            <v>VEGA SERRANO MAURICIO FERNANDO</v>
          </cell>
          <cell r="D441" t="str">
            <v>5310-11</v>
          </cell>
          <cell r="E441">
            <v>19241995.709166665</v>
          </cell>
          <cell r="F441" t="str">
            <v>Conductor Mec (Asignado)</v>
          </cell>
          <cell r="G441" t="str">
            <v>24ORIENTE</v>
          </cell>
          <cell r="H441" t="str">
            <v>DIRECCION REGIONAL SANTANDER</v>
          </cell>
          <cell r="M441" t="str">
            <v>C</v>
          </cell>
          <cell r="N441" t="str">
            <v>P</v>
          </cell>
          <cell r="O441" t="str">
            <v>BACHILLER</v>
          </cell>
          <cell r="P441">
            <v>555997</v>
          </cell>
          <cell r="Q441">
            <v>0</v>
          </cell>
          <cell r="R441" t="str">
            <v>1</v>
          </cell>
          <cell r="S441">
            <v>21494</v>
          </cell>
          <cell r="T441">
            <v>36808</v>
          </cell>
          <cell r="U441">
            <v>44.833333333333336</v>
          </cell>
          <cell r="V441">
            <v>0</v>
          </cell>
          <cell r="W441">
            <v>2.9055555555555554</v>
          </cell>
          <cell r="X441" t="str">
            <v>6Asistencial</v>
          </cell>
          <cell r="Y441">
            <v>6718667.7480000006</v>
          </cell>
          <cell r="Z441" t="str">
            <v>ORIENTE</v>
          </cell>
          <cell r="AA441" t="str">
            <v>Mant</v>
          </cell>
          <cell r="AB441" t="str">
            <v>5310-11</v>
          </cell>
          <cell r="AC441">
            <v>13845281</v>
          </cell>
        </row>
        <row r="442">
          <cell r="C442" t="str">
            <v>VELANDIA LINARES MARIA FLOR</v>
          </cell>
          <cell r="D442" t="str">
            <v>5120-12</v>
          </cell>
          <cell r="E442">
            <v>13279546.932500001</v>
          </cell>
          <cell r="F442" t="str">
            <v>Auxiliar Administrativo</v>
          </cell>
          <cell r="G442" t="str">
            <v>15OSI</v>
          </cell>
          <cell r="H442" t="str">
            <v>DIVISION SISTEMATIZACION E INFORMATICA</v>
          </cell>
          <cell r="K442" t="str">
            <v>X</v>
          </cell>
          <cell r="M442" t="str">
            <v>C</v>
          </cell>
          <cell r="O442" t="str">
            <v>UN</v>
          </cell>
          <cell r="P442">
            <v>596996</v>
          </cell>
          <cell r="Q442">
            <v>0</v>
          </cell>
          <cell r="R442" t="str">
            <v>2</v>
          </cell>
          <cell r="S442">
            <v>21647</v>
          </cell>
          <cell r="T442">
            <v>31807</v>
          </cell>
          <cell r="U442">
            <v>44.411111111111111</v>
          </cell>
          <cell r="V442">
            <v>0</v>
          </cell>
          <cell r="W442">
            <v>16.597222222222221</v>
          </cell>
          <cell r="X442" t="str">
            <v>6Asistencial</v>
          </cell>
          <cell r="Y442">
            <v>18743011.070645835</v>
          </cell>
          <cell r="AA442" t="str">
            <v>SUP</v>
          </cell>
          <cell r="AB442" t="str">
            <v>sale</v>
          </cell>
          <cell r="AC442">
            <v>20584850</v>
          </cell>
        </row>
        <row r="443">
          <cell r="C443" t="str">
            <v>VELASQUEZ ANGARITA DELIA ROSA</v>
          </cell>
          <cell r="D443" t="str">
            <v>5120-09</v>
          </cell>
          <cell r="E443">
            <v>10643889.421249999</v>
          </cell>
          <cell r="F443" t="str">
            <v>Auxiliar Administrativo</v>
          </cell>
          <cell r="G443" t="str">
            <v>24ORIENTE</v>
          </cell>
          <cell r="H443" t="str">
            <v>GRUPO ADMINISTRATIVO Y FINANCIERO</v>
          </cell>
          <cell r="L443" t="str">
            <v>MCF</v>
          </cell>
          <cell r="M443" t="str">
            <v>C</v>
          </cell>
          <cell r="O443" t="str">
            <v>SECUNDARIA</v>
          </cell>
          <cell r="P443">
            <v>468655</v>
          </cell>
          <cell r="Q443">
            <v>0</v>
          </cell>
          <cell r="R443" t="str">
            <v>2</v>
          </cell>
          <cell r="S443">
            <v>22582</v>
          </cell>
          <cell r="T443">
            <v>29921</v>
          </cell>
          <cell r="U443">
            <v>41.852777777777774</v>
          </cell>
          <cell r="V443">
            <v>10</v>
          </cell>
          <cell r="W443">
            <v>21.761111111111113</v>
          </cell>
          <cell r="X443" t="str">
            <v>6Asistencial</v>
          </cell>
          <cell r="Y443">
            <v>19595648.755920138</v>
          </cell>
          <cell r="Z443" t="str">
            <v>ORIENTE</v>
          </cell>
          <cell r="AA443" t="str">
            <v>Mant</v>
          </cell>
          <cell r="AB443" t="str">
            <v>5120-09</v>
          </cell>
          <cell r="AC443">
            <v>60287638</v>
          </cell>
        </row>
        <row r="444">
          <cell r="C444" t="str">
            <v>VELASQUEZ DUQUE JOSE FERNANDO</v>
          </cell>
          <cell r="D444" t="str">
            <v>4065-12</v>
          </cell>
          <cell r="E444">
            <v>18355632.240000002</v>
          </cell>
          <cell r="F444" t="str">
            <v>Técnico Administrativo</v>
          </cell>
          <cell r="G444" t="str">
            <v>20SEG</v>
          </cell>
          <cell r="H444" t="str">
            <v>GRUPO CORRESPONDENCIA</v>
          </cell>
          <cell r="L444">
            <v>2003</v>
          </cell>
          <cell r="M444" t="str">
            <v>C</v>
          </cell>
          <cell r="O444" t="str">
            <v>BACHILLER</v>
          </cell>
          <cell r="P444">
            <v>808521</v>
          </cell>
          <cell r="Q444">
            <v>0</v>
          </cell>
          <cell r="R444" t="str">
            <v>1</v>
          </cell>
          <cell r="S444">
            <v>16876</v>
          </cell>
          <cell r="T444">
            <v>28173</v>
          </cell>
          <cell r="U444">
            <v>57.472222222222221</v>
          </cell>
          <cell r="V444">
            <v>10</v>
          </cell>
          <cell r="W444">
            <v>26.55</v>
          </cell>
          <cell r="X444" t="str">
            <v>5Tecnico</v>
          </cell>
          <cell r="Y444">
            <v>35897377.361333333</v>
          </cell>
          <cell r="AA444" t="str">
            <v>Mant</v>
          </cell>
          <cell r="AB444" t="str">
            <v>4065-12</v>
          </cell>
          <cell r="AC444">
            <v>17145521</v>
          </cell>
        </row>
        <row r="445">
          <cell r="C445" t="str">
            <v>VELEZ DE RECIO MARIA HORTENSIA</v>
          </cell>
          <cell r="D445" t="str">
            <v>5040-16</v>
          </cell>
          <cell r="E445">
            <v>16286152.02416667</v>
          </cell>
          <cell r="F445" t="str">
            <v>Secretario Ejecutivo</v>
          </cell>
          <cell r="G445" t="str">
            <v>25SUROCCIDENTE</v>
          </cell>
          <cell r="H445" t="str">
            <v>DIRECCION REGIONAL VALLE</v>
          </cell>
          <cell r="L445">
            <v>2003</v>
          </cell>
          <cell r="M445" t="str">
            <v>C</v>
          </cell>
          <cell r="N445" t="str">
            <v>P</v>
          </cell>
          <cell r="O445" t="str">
            <v>BACHILLER</v>
          </cell>
          <cell r="P445">
            <v>688731</v>
          </cell>
          <cell r="Q445">
            <v>82741</v>
          </cell>
          <cell r="R445" t="str">
            <v>2</v>
          </cell>
          <cell r="S445">
            <v>15535</v>
          </cell>
          <cell r="T445">
            <v>27164</v>
          </cell>
          <cell r="U445">
            <v>61.144444444444446</v>
          </cell>
          <cell r="V445">
            <v>5.75</v>
          </cell>
          <cell r="W445">
            <v>29.305555555555557</v>
          </cell>
          <cell r="X445" t="str">
            <v>6Asistencial</v>
          </cell>
          <cell r="Y445">
            <v>6570493.7400000002</v>
          </cell>
          <cell r="Z445" t="str">
            <v>SUROCCIDENTE</v>
          </cell>
          <cell r="AA445" t="str">
            <v>Mant</v>
          </cell>
          <cell r="AB445" t="str">
            <v>5040-16</v>
          </cell>
          <cell r="AC445">
            <v>29277671</v>
          </cell>
        </row>
        <row r="446">
          <cell r="C446" t="str">
            <v>VELEZ ROJAS GLORIA-DEL-SOCORRO</v>
          </cell>
          <cell r="D446" t="str">
            <v>4065-11</v>
          </cell>
          <cell r="E446">
            <v>17198808.577083334</v>
          </cell>
          <cell r="F446" t="str">
            <v>Técnico Administrativo</v>
          </cell>
          <cell r="G446" t="str">
            <v>22NOROCCIDENTE</v>
          </cell>
          <cell r="H446" t="str">
            <v>GRUPO FINANCIERO</v>
          </cell>
          <cell r="K446" t="str">
            <v>X</v>
          </cell>
          <cell r="M446" t="str">
            <v>C</v>
          </cell>
          <cell r="O446" t="str">
            <v>SECUNDARIA</v>
          </cell>
          <cell r="P446">
            <v>761453</v>
          </cell>
          <cell r="Q446">
            <v>54460</v>
          </cell>
          <cell r="R446" t="str">
            <v>2</v>
          </cell>
          <cell r="S446">
            <v>18693</v>
          </cell>
          <cell r="T446">
            <v>27190</v>
          </cell>
          <cell r="U446">
            <v>52.49722222222222</v>
          </cell>
          <cell r="V446">
            <v>1.25</v>
          </cell>
          <cell r="W446">
            <v>29.236111111111111</v>
          </cell>
          <cell r="X446" t="str">
            <v>5Tecnico</v>
          </cell>
          <cell r="Y446">
            <v>41537444.804871529</v>
          </cell>
          <cell r="Z446" t="str">
            <v>NOROCCIDENTE</v>
          </cell>
          <cell r="AA446" t="str">
            <v>SUP</v>
          </cell>
          <cell r="AB446" t="str">
            <v>sale</v>
          </cell>
          <cell r="AC446">
            <v>32474017</v>
          </cell>
        </row>
        <row r="447">
          <cell r="C447" t="str">
            <v>VENTE  JUAN CARLOS</v>
          </cell>
          <cell r="D447" t="str">
            <v>5120-10</v>
          </cell>
          <cell r="E447">
            <v>12834078.478333335</v>
          </cell>
          <cell r="F447" t="str">
            <v>Auxiliar Administrativo</v>
          </cell>
          <cell r="G447" t="str">
            <v>19SDF</v>
          </cell>
          <cell r="H447" t="str">
            <v>GRUPO GESTION FINANCIERA Y CARTERA</v>
          </cell>
          <cell r="M447" t="str">
            <v>C</v>
          </cell>
          <cell r="O447" t="str">
            <v>ES</v>
          </cell>
          <cell r="P447">
            <v>515106</v>
          </cell>
          <cell r="Q447">
            <v>0</v>
          </cell>
          <cell r="R447" t="str">
            <v>1</v>
          </cell>
          <cell r="S447">
            <v>26555</v>
          </cell>
          <cell r="T447">
            <v>35409</v>
          </cell>
          <cell r="U447">
            <v>30.977777777777778</v>
          </cell>
          <cell r="V447">
            <v>0</v>
          </cell>
          <cell r="W447">
            <v>6.7361111111111107</v>
          </cell>
          <cell r="X447" t="str">
            <v>6Asistencial</v>
          </cell>
          <cell r="Y447">
            <v>4026807.2172083333</v>
          </cell>
          <cell r="AA447" t="str">
            <v>Mant</v>
          </cell>
          <cell r="AB447" t="str">
            <v>5120-10</v>
          </cell>
          <cell r="AC447">
            <v>11189788</v>
          </cell>
        </row>
        <row r="448">
          <cell r="C448" t="str">
            <v>VILLEGAS BOTERO MARTA LUCIA</v>
          </cell>
          <cell r="D448" t="str">
            <v>0015-25</v>
          </cell>
          <cell r="E448">
            <v>140559647.24833331</v>
          </cell>
          <cell r="F448" t="str">
            <v>Gerente, Presidente o Director General o Nacional de Entidad Descentralizada o de Unidad Administrativa Especial.</v>
          </cell>
          <cell r="G448" t="str">
            <v>10DIR</v>
          </cell>
          <cell r="H448" t="str">
            <v>DIRECCION GENERAL</v>
          </cell>
          <cell r="M448" t="str">
            <v>LNR</v>
          </cell>
          <cell r="O448" t="str">
            <v>UN</v>
          </cell>
          <cell r="P448">
            <v>5343919</v>
          </cell>
          <cell r="Q448">
            <v>0</v>
          </cell>
          <cell r="R448" t="str">
            <v>2</v>
          </cell>
          <cell r="S448">
            <v>21146</v>
          </cell>
          <cell r="T448">
            <v>37518</v>
          </cell>
          <cell r="U448">
            <v>45.786111111111111</v>
          </cell>
          <cell r="V448">
            <v>16.833333333333332</v>
          </cell>
          <cell r="W448">
            <v>0.96111111111111114</v>
          </cell>
          <cell r="X448" t="str">
            <v>1Directivo</v>
          </cell>
          <cell r="Y448">
            <v>33987324.840000004</v>
          </cell>
          <cell r="AA448" t="str">
            <v>Mant</v>
          </cell>
          <cell r="AB448" t="str">
            <v>0015-25</v>
          </cell>
          <cell r="AC448">
            <v>22100648</v>
          </cell>
        </row>
        <row r="449">
          <cell r="C449" t="str">
            <v>YANDAR BASTIDAS RAUL RAMON</v>
          </cell>
          <cell r="D449" t="str">
            <v>4065-11</v>
          </cell>
          <cell r="E449">
            <v>16080398.177083332</v>
          </cell>
          <cell r="F449" t="str">
            <v>Técnico Administrativo</v>
          </cell>
          <cell r="G449" t="str">
            <v>25SUROCCIDENTE</v>
          </cell>
          <cell r="H449" t="str">
            <v>GRUPO SERVICIOS</v>
          </cell>
          <cell r="K449" t="str">
            <v>X</v>
          </cell>
          <cell r="M449" t="str">
            <v>C</v>
          </cell>
          <cell r="O449" t="str">
            <v>TL</v>
          </cell>
          <cell r="P449">
            <v>761453</v>
          </cell>
          <cell r="Q449">
            <v>0</v>
          </cell>
          <cell r="R449" t="str">
            <v>1</v>
          </cell>
          <cell r="S449">
            <v>22196</v>
          </cell>
          <cell r="T449">
            <v>33840</v>
          </cell>
          <cell r="U449">
            <v>42.911111111111111</v>
          </cell>
          <cell r="V449">
            <v>0</v>
          </cell>
          <cell r="W449">
            <v>11.030555555555555</v>
          </cell>
          <cell r="X449" t="str">
            <v>5Tecnico</v>
          </cell>
          <cell r="Y449">
            <v>15199400.14097338</v>
          </cell>
          <cell r="Z449" t="str">
            <v>SUROCCIDENTE</v>
          </cell>
          <cell r="AA449" t="str">
            <v>SUP</v>
          </cell>
          <cell r="AB449" t="str">
            <v>sale</v>
          </cell>
          <cell r="AC449">
            <v>12972296</v>
          </cell>
        </row>
        <row r="450">
          <cell r="C450" t="str">
            <v>YEPES DE VILLEGAS MARIA FABIOLA</v>
          </cell>
          <cell r="D450" t="str">
            <v>5140-13</v>
          </cell>
          <cell r="E450">
            <v>13854626.748333331</v>
          </cell>
          <cell r="F450" t="str">
            <v>Secretario</v>
          </cell>
          <cell r="G450" t="str">
            <v>22NOROCCIDENTE</v>
          </cell>
          <cell r="H450" t="str">
            <v>DIRECCION REGIONAL CALDAS</v>
          </cell>
          <cell r="K450" t="str">
            <v>X</v>
          </cell>
          <cell r="M450" t="str">
            <v>C</v>
          </cell>
          <cell r="N450" t="str">
            <v>P</v>
          </cell>
          <cell r="O450" t="str">
            <v>SECUNDARIA</v>
          </cell>
          <cell r="P450">
            <v>624999</v>
          </cell>
          <cell r="Q450">
            <v>0</v>
          </cell>
          <cell r="R450" t="str">
            <v>2</v>
          </cell>
          <cell r="S450">
            <v>17560</v>
          </cell>
          <cell r="T450">
            <v>31684</v>
          </cell>
          <cell r="U450">
            <v>55.602777777777774</v>
          </cell>
          <cell r="V450">
            <v>0</v>
          </cell>
          <cell r="W450">
            <v>16.933333333333334</v>
          </cell>
          <cell r="X450" t="str">
            <v>6Asistencial</v>
          </cell>
          <cell r="Y450">
            <v>5962490.46</v>
          </cell>
          <cell r="Z450" t="str">
            <v>NOROCCIDENTE</v>
          </cell>
          <cell r="AA450" t="str">
            <v>SUP</v>
          </cell>
          <cell r="AB450" t="str">
            <v>sale</v>
          </cell>
          <cell r="AC450">
            <v>24298950</v>
          </cell>
        </row>
        <row r="451">
          <cell r="C451" t="str">
            <v>YEPES PACHECO DEIBIS HORACIO</v>
          </cell>
          <cell r="D451" t="str">
            <v>5120-09</v>
          </cell>
          <cell r="E451">
            <v>10643889.421249999</v>
          </cell>
          <cell r="F451" t="str">
            <v>Auxiliar Administrativo</v>
          </cell>
          <cell r="G451" t="str">
            <v>24ORIENTE</v>
          </cell>
          <cell r="H451" t="str">
            <v>GRUPO ADMINISTRATIVO Y FINANCIERO</v>
          </cell>
          <cell r="K451" t="str">
            <v>X</v>
          </cell>
          <cell r="M451" t="str">
            <v>C</v>
          </cell>
          <cell r="O451" t="str">
            <v>BACHILLER</v>
          </cell>
          <cell r="P451">
            <v>468655</v>
          </cell>
          <cell r="Q451">
            <v>0</v>
          </cell>
          <cell r="R451" t="str">
            <v>1</v>
          </cell>
          <cell r="S451">
            <v>26242</v>
          </cell>
          <cell r="T451">
            <v>34857</v>
          </cell>
          <cell r="U451">
            <v>31.833333333333332</v>
          </cell>
          <cell r="V451">
            <v>0</v>
          </cell>
          <cell r="W451">
            <v>8.2444444444444436</v>
          </cell>
          <cell r="X451" t="str">
            <v>6Asistencial</v>
          </cell>
          <cell r="Y451">
            <v>4352182.7623645822</v>
          </cell>
          <cell r="Z451" t="str">
            <v>ORIENTE</v>
          </cell>
          <cell r="AA451" t="str">
            <v>SUP</v>
          </cell>
          <cell r="AB451" t="str">
            <v>sale</v>
          </cell>
          <cell r="AC451">
            <v>7164358</v>
          </cell>
        </row>
        <row r="452">
          <cell r="C452" t="str">
            <v>ZALDUA FERRER LUIS JAIME</v>
          </cell>
          <cell r="D452" t="str">
            <v>4065-12</v>
          </cell>
          <cell r="E452">
            <v>18355632.240000002</v>
          </cell>
          <cell r="F452" t="str">
            <v>Técnico Administrativo</v>
          </cell>
          <cell r="G452" t="str">
            <v>21CENTRO</v>
          </cell>
          <cell r="H452" t="str">
            <v>GRUPO INFORMACION COMERCIAL</v>
          </cell>
          <cell r="K452" t="str">
            <v>X</v>
          </cell>
          <cell r="M452" t="str">
            <v>C</v>
          </cell>
          <cell r="O452" t="str">
            <v>BACHILLER</v>
          </cell>
          <cell r="P452">
            <v>808521</v>
          </cell>
          <cell r="Q452">
            <v>0</v>
          </cell>
          <cell r="R452" t="str">
            <v>1</v>
          </cell>
          <cell r="S452">
            <v>20964</v>
          </cell>
          <cell r="T452">
            <v>31807</v>
          </cell>
          <cell r="U452">
            <v>46.280555555555559</v>
          </cell>
          <cell r="V452">
            <v>0</v>
          </cell>
          <cell r="W452">
            <v>16.597222222222221</v>
          </cell>
          <cell r="X452" t="str">
            <v>5Tecnico</v>
          </cell>
          <cell r="Y452">
            <v>22725224.360444445</v>
          </cell>
          <cell r="Z452" t="str">
            <v>CENTRO</v>
          </cell>
          <cell r="AA452" t="str">
            <v>SUP</v>
          </cell>
          <cell r="AB452" t="str">
            <v>sale</v>
          </cell>
          <cell r="AC452">
            <v>19310035</v>
          </cell>
        </row>
        <row r="453">
          <cell r="C453" t="str">
            <v>ZAMBRANO MANJARRES ROSARIO</v>
          </cell>
          <cell r="D453" t="str">
            <v>5120-12</v>
          </cell>
          <cell r="E453">
            <v>13279546.932500001</v>
          </cell>
          <cell r="F453" t="str">
            <v>Auxiliar Administrativo</v>
          </cell>
          <cell r="G453" t="str">
            <v>23NORTE</v>
          </cell>
          <cell r="H453" t="str">
            <v>GRUPO SERVICIOS</v>
          </cell>
          <cell r="K453" t="str">
            <v>x</v>
          </cell>
          <cell r="M453" t="str">
            <v>C</v>
          </cell>
          <cell r="O453" t="str">
            <v>TL</v>
          </cell>
          <cell r="P453">
            <v>596996</v>
          </cell>
          <cell r="Q453">
            <v>0</v>
          </cell>
          <cell r="R453" t="str">
            <v>2</v>
          </cell>
          <cell r="S453">
            <v>23846</v>
          </cell>
          <cell r="T453">
            <v>32643</v>
          </cell>
          <cell r="U453">
            <v>38.391666666666666</v>
          </cell>
          <cell r="V453">
            <v>0</v>
          </cell>
          <cell r="W453">
            <v>14.305555555555555</v>
          </cell>
          <cell r="X453" t="str">
            <v>6Asistencial</v>
          </cell>
          <cell r="Y453">
            <v>16269041.173229169</v>
          </cell>
          <cell r="Z453" t="str">
            <v>NORTE</v>
          </cell>
          <cell r="AA453" t="str">
            <v>SUP</v>
          </cell>
          <cell r="AB453" t="str">
            <v>sale</v>
          </cell>
          <cell r="AC453">
            <v>45460190</v>
          </cell>
        </row>
        <row r="454">
          <cell r="C454" t="str">
            <v>ZAMORA DIAZ JORGE</v>
          </cell>
          <cell r="D454" t="str">
            <v>5120-09</v>
          </cell>
          <cell r="E454">
            <v>10643889.421249999</v>
          </cell>
          <cell r="F454" t="str">
            <v>Auxiliar Administrativo</v>
          </cell>
          <cell r="G454" t="str">
            <v>25SUROCCIDENTE</v>
          </cell>
          <cell r="H454" t="str">
            <v>GRUPO OPERATIVO</v>
          </cell>
          <cell r="K454" t="str">
            <v>X</v>
          </cell>
          <cell r="M454" t="str">
            <v>C</v>
          </cell>
          <cell r="O454" t="str">
            <v>BACHILLER</v>
          </cell>
          <cell r="P454">
            <v>468655</v>
          </cell>
          <cell r="Q454">
            <v>0</v>
          </cell>
          <cell r="R454" t="str">
            <v>1</v>
          </cell>
          <cell r="S454">
            <v>25049</v>
          </cell>
          <cell r="T454">
            <v>35159</v>
          </cell>
          <cell r="U454">
            <v>35.097222222222221</v>
          </cell>
          <cell r="V454">
            <v>0</v>
          </cell>
          <cell r="W454">
            <v>7.4194444444444443</v>
          </cell>
          <cell r="X454" t="str">
            <v>6Asistencial</v>
          </cell>
          <cell r="Y454">
            <v>4005740.3534201388</v>
          </cell>
          <cell r="Z454" t="str">
            <v>SUROCCIDENTE</v>
          </cell>
          <cell r="AA454" t="str">
            <v>SUP</v>
          </cell>
          <cell r="AB454" t="str">
            <v>sale</v>
          </cell>
          <cell r="AC454">
            <v>12136395</v>
          </cell>
        </row>
        <row r="455">
          <cell r="C455" t="str">
            <v>ZAMUDIO PEÑA WILLIAM HUMBERTO</v>
          </cell>
          <cell r="D455" t="str">
            <v>3020-14</v>
          </cell>
          <cell r="E455">
            <v>27317929.430000003</v>
          </cell>
          <cell r="F455" t="str">
            <v>Profesional Universitario</v>
          </cell>
          <cell r="G455" t="str">
            <v>12OPL</v>
          </cell>
          <cell r="H455" t="str">
            <v>OFICINA PLANEACION</v>
          </cell>
          <cell r="M455" t="str">
            <v>C</v>
          </cell>
          <cell r="O455" t="str">
            <v>ES</v>
          </cell>
          <cell r="P455">
            <v>1345530</v>
          </cell>
          <cell r="Q455">
            <v>0</v>
          </cell>
          <cell r="R455" t="str">
            <v>1</v>
          </cell>
          <cell r="S455">
            <v>22308</v>
          </cell>
          <cell r="T455">
            <v>31810</v>
          </cell>
          <cell r="U455">
            <v>42.605555555555554</v>
          </cell>
          <cell r="V455">
            <v>0</v>
          </cell>
          <cell r="W455">
            <v>16.591666666666665</v>
          </cell>
          <cell r="X455" t="str">
            <v>4Profesional</v>
          </cell>
          <cell r="Y455">
            <v>37819019.089749999</v>
          </cell>
          <cell r="AA455" t="str">
            <v>Mant</v>
          </cell>
          <cell r="AB455" t="str">
            <v>3020-14</v>
          </cell>
          <cell r="AC455">
            <v>19425578</v>
          </cell>
        </row>
        <row r="456">
          <cell r="C456" t="str">
            <v>ZAPATA DE GUZMAN ALBA BETTY</v>
          </cell>
          <cell r="D456" t="str">
            <v>5120-10</v>
          </cell>
          <cell r="E456">
            <v>11597824.078333335</v>
          </cell>
          <cell r="F456" t="str">
            <v>Auxiliar Administrativo</v>
          </cell>
          <cell r="G456" t="str">
            <v>25SUROCCIDENTE</v>
          </cell>
          <cell r="H456" t="str">
            <v>GRUPO ADMINISTRATIVO Y FINANCIERO</v>
          </cell>
          <cell r="K456" t="str">
            <v>X</v>
          </cell>
          <cell r="M456" t="str">
            <v>C</v>
          </cell>
          <cell r="O456" t="str">
            <v>BACHILLER</v>
          </cell>
          <cell r="P456">
            <v>515106</v>
          </cell>
          <cell r="Q456">
            <v>0</v>
          </cell>
          <cell r="R456" t="str">
            <v>2</v>
          </cell>
          <cell r="S456">
            <v>20518</v>
          </cell>
          <cell r="T456">
            <v>31835</v>
          </cell>
          <cell r="U456">
            <v>47.50277777777778</v>
          </cell>
          <cell r="V456">
            <v>2.5</v>
          </cell>
          <cell r="W456">
            <v>16.522222222222222</v>
          </cell>
          <cell r="X456" t="str">
            <v>6Asistencial</v>
          </cell>
          <cell r="Y456">
            <v>16319166.090791671</v>
          </cell>
          <cell r="Z456" t="str">
            <v>SUROCCIDENTE</v>
          </cell>
          <cell r="AA456" t="str">
            <v>SUP</v>
          </cell>
          <cell r="AB456" t="str">
            <v>sale</v>
          </cell>
          <cell r="AC456">
            <v>28913168</v>
          </cell>
        </row>
        <row r="457">
          <cell r="C457" t="str">
            <v>ZULETA HURTADO SANDRA GRICEL</v>
          </cell>
          <cell r="D457" t="str">
            <v>5120-12</v>
          </cell>
          <cell r="E457">
            <v>13279546.932500001</v>
          </cell>
          <cell r="F457" t="str">
            <v>Auxiliar Administrativo</v>
          </cell>
          <cell r="G457" t="str">
            <v>21CENTRO</v>
          </cell>
          <cell r="H457" t="str">
            <v>GRUPO CARTERA</v>
          </cell>
          <cell r="L457" t="str">
            <v>MCF</v>
          </cell>
          <cell r="M457" t="str">
            <v>C</v>
          </cell>
          <cell r="O457" t="str">
            <v>BACHILLER</v>
          </cell>
          <cell r="P457">
            <v>596996</v>
          </cell>
          <cell r="Q457">
            <v>0</v>
          </cell>
          <cell r="R457" t="str">
            <v>2</v>
          </cell>
          <cell r="S457">
            <v>24624</v>
          </cell>
          <cell r="T457">
            <v>35024</v>
          </cell>
          <cell r="U457">
            <v>36.261111111111113</v>
          </cell>
          <cell r="V457">
            <v>0</v>
          </cell>
          <cell r="W457">
            <v>7.7888888888888888</v>
          </cell>
          <cell r="X457" t="str">
            <v>6Asistencial</v>
          </cell>
          <cell r="Y457">
            <v>5189958.5891458336</v>
          </cell>
          <cell r="Z457" t="str">
            <v>CENTRO</v>
          </cell>
          <cell r="AA457" t="str">
            <v>Mant</v>
          </cell>
          <cell r="AB457" t="str">
            <v>5120-12</v>
          </cell>
          <cell r="AC457">
            <v>39747403</v>
          </cell>
        </row>
        <row r="458">
          <cell r="C458" t="str">
            <v>ZULUAGA NAVARRO MARIA CONSUELO</v>
          </cell>
          <cell r="D458" t="str">
            <v>5120-09</v>
          </cell>
          <cell r="E458">
            <v>10643889.421249999</v>
          </cell>
          <cell r="F458" t="str">
            <v>Auxiliar Administrativo</v>
          </cell>
          <cell r="G458" t="str">
            <v>22NOROCCIDENTE</v>
          </cell>
          <cell r="H458" t="str">
            <v>GRUPO ADMINISTRATIVO Y FINANCIERO</v>
          </cell>
          <cell r="K458" t="str">
            <v>X</v>
          </cell>
          <cell r="M458" t="str">
            <v>C</v>
          </cell>
          <cell r="O458" t="str">
            <v>UN</v>
          </cell>
          <cell r="P458">
            <v>468655</v>
          </cell>
          <cell r="Q458">
            <v>0</v>
          </cell>
          <cell r="R458" t="str">
            <v>2</v>
          </cell>
          <cell r="S458">
            <v>21362</v>
          </cell>
          <cell r="T458">
            <v>35383</v>
          </cell>
          <cell r="U458">
            <v>45.19166666666667</v>
          </cell>
          <cell r="V458">
            <v>0</v>
          </cell>
          <cell r="W458">
            <v>6.8083333333333336</v>
          </cell>
          <cell r="X458" t="str">
            <v>6Asistencial</v>
          </cell>
          <cell r="Y458">
            <v>3745908.5467118053</v>
          </cell>
          <cell r="Z458" t="str">
            <v>NOROCCIDENTE</v>
          </cell>
          <cell r="AA458" t="str">
            <v>SUP</v>
          </cell>
          <cell r="AB458" t="str">
            <v>sale</v>
          </cell>
          <cell r="AC458">
            <v>24327891</v>
          </cell>
        </row>
        <row r="459">
          <cell r="C459" t="str">
            <v>ZUÑIGA OSSA WALTER CAYETANO</v>
          </cell>
          <cell r="D459" t="str">
            <v>1020-06</v>
          </cell>
          <cell r="E459">
            <v>43327564.293749988</v>
          </cell>
          <cell r="F459" t="str">
            <v>Asesor</v>
          </cell>
          <cell r="G459" t="str">
            <v>15OSI</v>
          </cell>
          <cell r="H459" t="str">
            <v>SECRETARIA GENERAL</v>
          </cell>
          <cell r="K459" t="str">
            <v>x</v>
          </cell>
          <cell r="M459" t="str">
            <v>C</v>
          </cell>
          <cell r="N459" t="str">
            <v>P</v>
          </cell>
          <cell r="O459" t="str">
            <v>ES</v>
          </cell>
          <cell r="P459">
            <v>2134076</v>
          </cell>
          <cell r="Q459">
            <v>0</v>
          </cell>
          <cell r="R459" t="str">
            <v>1</v>
          </cell>
          <cell r="S459">
            <v>23715</v>
          </cell>
          <cell r="T459">
            <v>37690</v>
          </cell>
          <cell r="U459">
            <v>38.75277777777778</v>
          </cell>
          <cell r="V459">
            <v>1.8333333333333335</v>
          </cell>
          <cell r="W459">
            <v>0.4861111111111111</v>
          </cell>
          <cell r="X459" t="str">
            <v>2Asesor</v>
          </cell>
          <cell r="Y459">
            <v>14929995.696000002</v>
          </cell>
          <cell r="AA459" t="str">
            <v>SUP</v>
          </cell>
          <cell r="AB459" t="str">
            <v>sale</v>
          </cell>
          <cell r="AC459">
            <v>79324901</v>
          </cell>
        </row>
        <row r="460">
          <cell r="C460" t="str">
            <v>zzVACANTE PENSION39</v>
          </cell>
          <cell r="D460" t="str">
            <v>3020-10</v>
          </cell>
          <cell r="E460">
            <v>23062173.132083338</v>
          </cell>
          <cell r="F460" t="str">
            <v>Profesional Universitario</v>
          </cell>
          <cell r="G460" t="str">
            <v>19SDF</v>
          </cell>
          <cell r="H460" t="str">
            <v>GRUPO GESTION FINANCIERA Y CARTERA</v>
          </cell>
          <cell r="M460" t="str">
            <v>C</v>
          </cell>
          <cell r="N460" t="str">
            <v>V</v>
          </cell>
          <cell r="P460">
            <v>1135915</v>
          </cell>
          <cell r="Q460">
            <v>0</v>
          </cell>
          <cell r="R460">
            <v>0</v>
          </cell>
          <cell r="V460">
            <v>0</v>
          </cell>
          <cell r="X460" t="str">
            <v>4Profesional</v>
          </cell>
          <cell r="Y460">
            <v>0</v>
          </cell>
          <cell r="AA460" t="str">
            <v>Mant</v>
          </cell>
          <cell r="AB460" t="str">
            <v>3020-10</v>
          </cell>
        </row>
        <row r="461">
          <cell r="C461" t="str">
            <v>zzVACANTE PENSION40</v>
          </cell>
          <cell r="D461" t="str">
            <v>4065-11</v>
          </cell>
          <cell r="E461">
            <v>16080398.177083332</v>
          </cell>
          <cell r="F461" t="str">
            <v>Técnico Administrativo</v>
          </cell>
          <cell r="G461" t="str">
            <v>21CENTRO</v>
          </cell>
          <cell r="H461" t="str">
            <v>GRUPO CARTERA</v>
          </cell>
          <cell r="K461" t="str">
            <v>X</v>
          </cell>
          <cell r="M461" t="str">
            <v>C</v>
          </cell>
          <cell r="N461" t="str">
            <v>V</v>
          </cell>
          <cell r="P461">
            <v>761453</v>
          </cell>
          <cell r="Q461">
            <v>0</v>
          </cell>
          <cell r="R461">
            <v>0</v>
          </cell>
          <cell r="V461">
            <v>0</v>
          </cell>
          <cell r="X461" t="str">
            <v>5Tecnico</v>
          </cell>
          <cell r="Y461">
            <v>0</v>
          </cell>
          <cell r="Z461" t="str">
            <v>CENTRO</v>
          </cell>
          <cell r="AA461" t="str">
            <v>SUP</v>
          </cell>
          <cell r="AB461" t="str">
            <v>sale</v>
          </cell>
        </row>
        <row r="462">
          <cell r="C462" t="str">
            <v>zzVACANTE PENSION41</v>
          </cell>
          <cell r="D462" t="str">
            <v>4065-12</v>
          </cell>
          <cell r="E462">
            <v>16415181.84</v>
          </cell>
          <cell r="F462" t="str">
            <v>Técnico Administrativo</v>
          </cell>
          <cell r="G462" t="str">
            <v>21CENTRO</v>
          </cell>
          <cell r="H462" t="str">
            <v>GRUPO ATENCION AL USUARIO</v>
          </cell>
          <cell r="K462" t="str">
            <v>X</v>
          </cell>
          <cell r="M462" t="str">
            <v>C</v>
          </cell>
          <cell r="N462" t="str">
            <v>V</v>
          </cell>
          <cell r="P462">
            <v>808521</v>
          </cell>
          <cell r="Q462">
            <v>0</v>
          </cell>
          <cell r="R462">
            <v>0</v>
          </cell>
          <cell r="V462">
            <v>0</v>
          </cell>
          <cell r="X462" t="str">
            <v>5Tecnico</v>
          </cell>
          <cell r="Y462">
            <v>0</v>
          </cell>
          <cell r="Z462" t="str">
            <v>CENTRO</v>
          </cell>
          <cell r="AA462" t="str">
            <v>SUP</v>
          </cell>
          <cell r="AB462" t="str">
            <v>sale</v>
          </cell>
        </row>
        <row r="463">
          <cell r="C463" t="str">
            <v>zzVACANTE PENSION42</v>
          </cell>
          <cell r="D463" t="str">
            <v>4065-12</v>
          </cell>
          <cell r="E463">
            <v>16415181.84</v>
          </cell>
          <cell r="F463" t="str">
            <v>Técnico Administrativo</v>
          </cell>
          <cell r="G463" t="str">
            <v>19SDF</v>
          </cell>
          <cell r="H463" t="str">
            <v>GRUPO PRESUPUESTO</v>
          </cell>
          <cell r="K463" t="str">
            <v>X</v>
          </cell>
          <cell r="M463" t="str">
            <v>C</v>
          </cell>
          <cell r="N463" t="str">
            <v>V</v>
          </cell>
          <cell r="P463">
            <v>808521</v>
          </cell>
          <cell r="Q463">
            <v>0</v>
          </cell>
          <cell r="R463">
            <v>0</v>
          </cell>
          <cell r="V463">
            <v>0</v>
          </cell>
          <cell r="X463" t="str">
            <v>5Tecnico</v>
          </cell>
          <cell r="Y463">
            <v>0</v>
          </cell>
          <cell r="AA463" t="str">
            <v>SUP</v>
          </cell>
          <cell r="AB463" t="str">
            <v>sale</v>
          </cell>
        </row>
        <row r="464">
          <cell r="C464" t="str">
            <v>zzVACANTE PENSION43</v>
          </cell>
          <cell r="D464" t="str">
            <v>5040-16</v>
          </cell>
          <cell r="E464">
            <v>14586952.714583334</v>
          </cell>
          <cell r="F464" t="str">
            <v>Secretario Ejecutivo</v>
          </cell>
          <cell r="G464" t="str">
            <v>24ORIENTE</v>
          </cell>
          <cell r="H464" t="str">
            <v>DIRECCION REGIONAL SANTANDER</v>
          </cell>
          <cell r="K464" t="str">
            <v>X</v>
          </cell>
          <cell r="M464" t="str">
            <v>C</v>
          </cell>
          <cell r="N464" t="str">
            <v>V</v>
          </cell>
          <cell r="P464">
            <v>688731</v>
          </cell>
          <cell r="Q464">
            <v>0</v>
          </cell>
          <cell r="R464">
            <v>0</v>
          </cell>
          <cell r="V464">
            <v>0</v>
          </cell>
          <cell r="X464" t="str">
            <v>6Asistencial</v>
          </cell>
          <cell r="Y464">
            <v>0</v>
          </cell>
          <cell r="Z464" t="str">
            <v>ORIENTE</v>
          </cell>
          <cell r="AA464" t="str">
            <v>SUP</v>
          </cell>
          <cell r="AB464" t="str">
            <v>sale</v>
          </cell>
        </row>
        <row r="465">
          <cell r="C465" t="str">
            <v>zzVACANTE PENSION44</v>
          </cell>
          <cell r="D465" t="str">
            <v>5120-12</v>
          </cell>
          <cell r="E465">
            <v>13279546.932500001</v>
          </cell>
          <cell r="F465" t="str">
            <v>Auxiliar Administrativo</v>
          </cell>
          <cell r="G465" t="str">
            <v>20SEG</v>
          </cell>
          <cell r="H465" t="str">
            <v>GRUPO ARCHIVO, PUBLICACIONES Y MICROFILMACION</v>
          </cell>
          <cell r="K465" t="str">
            <v>X</v>
          </cell>
          <cell r="M465" t="str">
            <v>C</v>
          </cell>
          <cell r="N465" t="str">
            <v>V</v>
          </cell>
          <cell r="P465">
            <v>596996</v>
          </cell>
          <cell r="Q465">
            <v>0</v>
          </cell>
          <cell r="R465">
            <v>0</v>
          </cell>
          <cell r="V465">
            <v>0</v>
          </cell>
          <cell r="X465" t="str">
            <v>6Asistencial</v>
          </cell>
          <cell r="Y465">
            <v>0</v>
          </cell>
          <cell r="AA465" t="str">
            <v>SUP</v>
          </cell>
          <cell r="AB465" t="str">
            <v>sale</v>
          </cell>
        </row>
        <row r="466">
          <cell r="C466" t="str">
            <v>zzVACANTE1</v>
          </cell>
          <cell r="D466" t="str">
            <v>1020-06</v>
          </cell>
          <cell r="E466">
            <v>43327564.293749988</v>
          </cell>
          <cell r="F466" t="str">
            <v>Asesor</v>
          </cell>
          <cell r="G466" t="str">
            <v>16SDT</v>
          </cell>
          <cell r="H466" t="str">
            <v>SUBDIRECCION TECNICA</v>
          </cell>
          <cell r="K466" t="str">
            <v>X</v>
          </cell>
          <cell r="M466" t="str">
            <v>C</v>
          </cell>
          <cell r="N466" t="str">
            <v>V</v>
          </cell>
          <cell r="P466">
            <v>2134076</v>
          </cell>
          <cell r="Q466">
            <v>0</v>
          </cell>
          <cell r="R466">
            <v>0</v>
          </cell>
          <cell r="V466">
            <v>0</v>
          </cell>
          <cell r="X466" t="str">
            <v>2Asesor</v>
          </cell>
          <cell r="Y466">
            <v>0</v>
          </cell>
          <cell r="AA466" t="str">
            <v>SUP</v>
          </cell>
          <cell r="AB466" t="str">
            <v>sale</v>
          </cell>
        </row>
        <row r="467">
          <cell r="C467" t="str">
            <v>zzVACANTE10</v>
          </cell>
          <cell r="D467" t="str">
            <v>2040-18</v>
          </cell>
          <cell r="E467">
            <v>38152175.625416674</v>
          </cell>
          <cell r="F467" t="str">
            <v>Jefe de División</v>
          </cell>
          <cell r="G467" t="str">
            <v>15OSI</v>
          </cell>
          <cell r="H467" t="str">
            <v>DIVISION SISTEMATIZACION E INFORMATICA</v>
          </cell>
          <cell r="K467" t="str">
            <v>X</v>
          </cell>
          <cell r="M467" t="str">
            <v>C</v>
          </cell>
          <cell r="N467" t="str">
            <v>V</v>
          </cell>
          <cell r="P467">
            <v>1879165</v>
          </cell>
          <cell r="Q467">
            <v>0</v>
          </cell>
          <cell r="R467">
            <v>0</v>
          </cell>
          <cell r="V467">
            <v>0</v>
          </cell>
          <cell r="X467" t="str">
            <v>3Ejecutivo</v>
          </cell>
          <cell r="Y467">
            <v>0</v>
          </cell>
          <cell r="AA467" t="str">
            <v>SUP</v>
          </cell>
          <cell r="AB467" t="str">
            <v>sale</v>
          </cell>
        </row>
        <row r="468">
          <cell r="C468" t="str">
            <v>BAZZANI BOTERO JULIANA</v>
          </cell>
          <cell r="D468" t="str">
            <v>2045-22</v>
          </cell>
          <cell r="E468">
            <v>45131481.96208334</v>
          </cell>
          <cell r="F468" t="str">
            <v>Jefe Oficina</v>
          </cell>
          <cell r="G468" t="str">
            <v>13OJU</v>
          </cell>
          <cell r="H468" t="str">
            <v>OFICINA JURIDICA</v>
          </cell>
          <cell r="K468" t="str">
            <v>x</v>
          </cell>
          <cell r="M468" t="str">
            <v>LNR</v>
          </cell>
          <cell r="P468">
            <v>2222927</v>
          </cell>
          <cell r="Q468">
            <v>0</v>
          </cell>
          <cell r="R468">
            <v>0</v>
          </cell>
          <cell r="S468">
            <v>27579</v>
          </cell>
          <cell r="T468">
            <v>37809</v>
          </cell>
          <cell r="U468">
            <v>28.169444444444444</v>
          </cell>
          <cell r="V468">
            <v>0</v>
          </cell>
          <cell r="W468">
            <v>0.16111111111111112</v>
          </cell>
          <cell r="X468" t="str">
            <v>3Ejecutivo</v>
          </cell>
          <cell r="Y468">
            <v>15551597.292000001</v>
          </cell>
          <cell r="AA468" t="str">
            <v>SUP</v>
          </cell>
          <cell r="AB468" t="str">
            <v>sale</v>
          </cell>
          <cell r="AC468">
            <v>52257703</v>
          </cell>
        </row>
        <row r="469">
          <cell r="C469" t="str">
            <v>zzVACANTE12</v>
          </cell>
          <cell r="D469" t="str">
            <v>2095-07</v>
          </cell>
          <cell r="E469">
            <v>24838316.680416666</v>
          </cell>
          <cell r="F469" t="str">
            <v>Director o Gerente Seccional</v>
          </cell>
          <cell r="G469" t="str">
            <v>23NORTE</v>
          </cell>
          <cell r="H469" t="str">
            <v>DIRECCION SECCIONAL CORDOBA</v>
          </cell>
          <cell r="K469" t="str">
            <v>X</v>
          </cell>
          <cell r="M469" t="str">
            <v>LNR</v>
          </cell>
          <cell r="N469" t="str">
            <v>V</v>
          </cell>
          <cell r="P469">
            <v>1223398</v>
          </cell>
          <cell r="Q469">
            <v>0</v>
          </cell>
          <cell r="R469">
            <v>0</v>
          </cell>
          <cell r="V469">
            <v>0</v>
          </cell>
          <cell r="X469" t="str">
            <v>3Ejecutivo</v>
          </cell>
          <cell r="Y469">
            <v>0</v>
          </cell>
          <cell r="Z469" t="str">
            <v>NORTE</v>
          </cell>
          <cell r="AA469" t="str">
            <v>SUP</v>
          </cell>
          <cell r="AB469" t="str">
            <v>sale</v>
          </cell>
        </row>
        <row r="470">
          <cell r="C470" t="str">
            <v>zzVACANTE13</v>
          </cell>
          <cell r="D470" t="str">
            <v>3020-06</v>
          </cell>
          <cell r="E470">
            <v>18995922.495416671</v>
          </cell>
          <cell r="F470" t="str">
            <v>Profesional Universitario</v>
          </cell>
          <cell r="G470" t="str">
            <v>21CENTRO</v>
          </cell>
          <cell r="H470" t="str">
            <v>GRUPO CONTABILIDAD</v>
          </cell>
          <cell r="K470" t="str">
            <v>X</v>
          </cell>
          <cell r="M470" t="str">
            <v>C</v>
          </cell>
          <cell r="N470" t="str">
            <v>VO</v>
          </cell>
          <cell r="P470">
            <v>935634</v>
          </cell>
          <cell r="Q470">
            <v>0</v>
          </cell>
          <cell r="R470">
            <v>0</v>
          </cell>
          <cell r="V470">
            <v>0</v>
          </cell>
          <cell r="X470" t="str">
            <v>4Profesional</v>
          </cell>
          <cell r="Y470">
            <v>0</v>
          </cell>
          <cell r="Z470" t="str">
            <v>CENTRO</v>
          </cell>
          <cell r="AA470" t="str">
            <v>SUP</v>
          </cell>
          <cell r="AB470" t="str">
            <v>sale</v>
          </cell>
        </row>
        <row r="471">
          <cell r="C471" t="str">
            <v>zzVACANTE14</v>
          </cell>
          <cell r="D471" t="str">
            <v>3020-07</v>
          </cell>
          <cell r="E471">
            <v>20011830.391249999</v>
          </cell>
          <cell r="F471" t="str">
            <v>Profesional Universitario</v>
          </cell>
          <cell r="G471" t="str">
            <v>21CENTRO</v>
          </cell>
          <cell r="H471" t="str">
            <v>DIVISION SERVICIOS AL EXTERIOR</v>
          </cell>
          <cell r="I471" t="str">
            <v>SRI</v>
          </cell>
          <cell r="K471" t="str">
            <v>X</v>
          </cell>
          <cell r="M471" t="str">
            <v>C</v>
          </cell>
          <cell r="N471" t="str">
            <v>VO</v>
          </cell>
          <cell r="P471">
            <v>985672</v>
          </cell>
          <cell r="Q471">
            <v>0</v>
          </cell>
          <cell r="R471">
            <v>0</v>
          </cell>
          <cell r="V471">
            <v>0</v>
          </cell>
          <cell r="X471" t="str">
            <v>4Profesional</v>
          </cell>
          <cell r="Y471">
            <v>0</v>
          </cell>
          <cell r="Z471" t="str">
            <v>CENTRO</v>
          </cell>
          <cell r="AA471" t="str">
            <v>SUP</v>
          </cell>
          <cell r="AB471" t="str">
            <v>sale</v>
          </cell>
        </row>
        <row r="472">
          <cell r="C472" t="str">
            <v>zzVACANTE15</v>
          </cell>
          <cell r="D472" t="str">
            <v>3020-07</v>
          </cell>
          <cell r="E472">
            <v>20011830.391249999</v>
          </cell>
          <cell r="F472" t="str">
            <v>Profesional Universitario</v>
          </cell>
          <cell r="G472" t="str">
            <v>22NOROCCIDENTE</v>
          </cell>
          <cell r="H472" t="str">
            <v>GRUPO FINANCIERO</v>
          </cell>
          <cell r="K472" t="str">
            <v>x</v>
          </cell>
          <cell r="M472" t="str">
            <v>C</v>
          </cell>
          <cell r="N472" t="str">
            <v>VO</v>
          </cell>
          <cell r="P472">
            <v>985672</v>
          </cell>
          <cell r="Q472">
            <v>0</v>
          </cell>
          <cell r="R472">
            <v>0</v>
          </cell>
          <cell r="V472">
            <v>0</v>
          </cell>
          <cell r="X472" t="str">
            <v>4Profesional</v>
          </cell>
          <cell r="Y472">
            <v>0</v>
          </cell>
          <cell r="Z472" t="str">
            <v>NOROCCIDENTE</v>
          </cell>
          <cell r="AA472" t="str">
            <v>SUP</v>
          </cell>
          <cell r="AB472" t="str">
            <v>sale</v>
          </cell>
        </row>
        <row r="473">
          <cell r="C473" t="str">
            <v>zzVACANTE16</v>
          </cell>
          <cell r="D473" t="str">
            <v>3020-08</v>
          </cell>
          <cell r="E473">
            <v>21196717.882083338</v>
          </cell>
          <cell r="F473" t="str">
            <v>Profesional Universitario</v>
          </cell>
          <cell r="G473" t="str">
            <v>21CENTRO</v>
          </cell>
          <cell r="H473" t="str">
            <v>GRUPO PRESUPUESTO</v>
          </cell>
          <cell r="K473" t="str">
            <v>X</v>
          </cell>
          <cell r="M473" t="str">
            <v>C</v>
          </cell>
          <cell r="N473" t="str">
            <v>V</v>
          </cell>
          <cell r="P473">
            <v>1044033</v>
          </cell>
          <cell r="Q473">
            <v>0</v>
          </cell>
          <cell r="R473">
            <v>0</v>
          </cell>
          <cell r="V473">
            <v>0</v>
          </cell>
          <cell r="X473" t="str">
            <v>4Profesional</v>
          </cell>
          <cell r="Y473">
            <v>0</v>
          </cell>
          <cell r="Z473" t="str">
            <v>CENTRO</v>
          </cell>
          <cell r="AA473" t="str">
            <v>SUP</v>
          </cell>
          <cell r="AB473" t="str">
            <v>sale</v>
          </cell>
        </row>
        <row r="474">
          <cell r="C474" t="str">
            <v>zzVACANTE17</v>
          </cell>
          <cell r="D474" t="str">
            <v>3020-10</v>
          </cell>
          <cell r="E474">
            <v>23062173.132083338</v>
          </cell>
          <cell r="F474" t="str">
            <v>Profesional Universitario</v>
          </cell>
          <cell r="G474" t="str">
            <v>13OJU</v>
          </cell>
          <cell r="H474" t="str">
            <v>OFICINA JURIDICA</v>
          </cell>
          <cell r="M474" t="str">
            <v>C</v>
          </cell>
          <cell r="N474" t="str">
            <v>VO</v>
          </cell>
          <cell r="P474">
            <v>1135915</v>
          </cell>
          <cell r="Q474">
            <v>0</v>
          </cell>
          <cell r="R474">
            <v>0</v>
          </cell>
          <cell r="V474">
            <v>0</v>
          </cell>
          <cell r="X474" t="str">
            <v>4Profesional</v>
          </cell>
          <cell r="Y474">
            <v>0</v>
          </cell>
          <cell r="AA474" t="str">
            <v>Mant</v>
          </cell>
          <cell r="AB474" t="str">
            <v>3020-10</v>
          </cell>
        </row>
        <row r="475">
          <cell r="C475" t="str">
            <v>zzVACANTE18</v>
          </cell>
          <cell r="D475" t="str">
            <v>3020-12</v>
          </cell>
          <cell r="E475">
            <v>25294052.003333326</v>
          </cell>
          <cell r="F475" t="str">
            <v>Profesional Universitario</v>
          </cell>
          <cell r="G475" t="str">
            <v>16SDT</v>
          </cell>
          <cell r="H475" t="str">
            <v>DIVISION PROGRAMAS EN ADMINISTRACION</v>
          </cell>
          <cell r="K475" t="str">
            <v>X</v>
          </cell>
          <cell r="M475" t="str">
            <v>C</v>
          </cell>
          <cell r="N475" t="str">
            <v>VO</v>
          </cell>
          <cell r="P475">
            <v>1245845</v>
          </cell>
          <cell r="Q475">
            <v>0</v>
          </cell>
          <cell r="R475">
            <v>0</v>
          </cell>
          <cell r="V475">
            <v>0</v>
          </cell>
          <cell r="X475" t="str">
            <v>4Profesional</v>
          </cell>
          <cell r="Y475">
            <v>0</v>
          </cell>
          <cell r="AA475" t="str">
            <v>SUP</v>
          </cell>
          <cell r="AB475" t="str">
            <v>sale</v>
          </cell>
        </row>
        <row r="476">
          <cell r="C476" t="str">
            <v>zzVACANTE19</v>
          </cell>
          <cell r="D476" t="str">
            <v>3020-12</v>
          </cell>
          <cell r="E476">
            <v>25294052.003333326</v>
          </cell>
          <cell r="F476" t="str">
            <v>Profesional Universitario</v>
          </cell>
          <cell r="G476" t="str">
            <v>12OPL</v>
          </cell>
          <cell r="H476" t="str">
            <v>OFICINA PLANEACION</v>
          </cell>
          <cell r="K476" t="str">
            <v>X</v>
          </cell>
          <cell r="M476" t="str">
            <v>C</v>
          </cell>
          <cell r="N476" t="str">
            <v>VO</v>
          </cell>
          <cell r="P476">
            <v>1245845</v>
          </cell>
          <cell r="Q476">
            <v>0</v>
          </cell>
          <cell r="R476">
            <v>0</v>
          </cell>
          <cell r="V476">
            <v>0</v>
          </cell>
          <cell r="X476" t="str">
            <v>4Profesional</v>
          </cell>
          <cell r="Y476">
            <v>0</v>
          </cell>
          <cell r="AA476" t="str">
            <v>SUP</v>
          </cell>
          <cell r="AB476" t="str">
            <v>sale</v>
          </cell>
        </row>
        <row r="477">
          <cell r="C477" t="str">
            <v>zzVACANTE2</v>
          </cell>
          <cell r="D477" t="str">
            <v>2035-16</v>
          </cell>
          <cell r="E477">
            <v>34713218.367083333</v>
          </cell>
          <cell r="F477" t="str">
            <v>Director o Gerente Regional</v>
          </cell>
          <cell r="G477" t="str">
            <v>23NORTE</v>
          </cell>
          <cell r="H477" t="str">
            <v>DIRECCION REGIONAL BOLIVAR</v>
          </cell>
          <cell r="K477" t="str">
            <v>X</v>
          </cell>
          <cell r="M477" t="str">
            <v>LNR</v>
          </cell>
          <cell r="N477" t="str">
            <v>V</v>
          </cell>
          <cell r="P477">
            <v>1709781</v>
          </cell>
          <cell r="Q477">
            <v>0</v>
          </cell>
          <cell r="R477">
            <v>0</v>
          </cell>
          <cell r="V477">
            <v>0</v>
          </cell>
          <cell r="X477" t="str">
            <v>3Ejecutivo</v>
          </cell>
          <cell r="Y477">
            <v>0</v>
          </cell>
          <cell r="Z477" t="str">
            <v>NORTE</v>
          </cell>
          <cell r="AA477" t="str">
            <v>SUP</v>
          </cell>
          <cell r="AB477" t="str">
            <v>sale</v>
          </cell>
        </row>
        <row r="478">
          <cell r="C478" t="str">
            <v>zzVACANTE20</v>
          </cell>
          <cell r="D478" t="str">
            <v>3020-14</v>
          </cell>
          <cell r="E478">
            <v>27317929.430000003</v>
          </cell>
          <cell r="F478" t="str">
            <v>Profesional Universitario</v>
          </cell>
          <cell r="G478" t="str">
            <v>19SDF</v>
          </cell>
          <cell r="H478" t="str">
            <v>GRUPO CONTABILIDAD</v>
          </cell>
          <cell r="M478" t="str">
            <v>C</v>
          </cell>
          <cell r="N478" t="str">
            <v>V</v>
          </cell>
          <cell r="P478">
            <v>1345530</v>
          </cell>
          <cell r="Q478">
            <v>0</v>
          </cell>
          <cell r="R478">
            <v>0</v>
          </cell>
          <cell r="V478">
            <v>0</v>
          </cell>
          <cell r="X478" t="str">
            <v>4Profesional</v>
          </cell>
          <cell r="Y478">
            <v>0</v>
          </cell>
          <cell r="AA478" t="str">
            <v>Mant</v>
          </cell>
          <cell r="AB478" t="str">
            <v>3020-14</v>
          </cell>
        </row>
        <row r="479">
          <cell r="C479" t="str">
            <v>zzVACANTE21</v>
          </cell>
          <cell r="D479" t="str">
            <v>3020-14</v>
          </cell>
          <cell r="E479">
            <v>27317929.430000003</v>
          </cell>
          <cell r="F479" t="str">
            <v>Profesional Universitario</v>
          </cell>
          <cell r="G479" t="str">
            <v>13OJU</v>
          </cell>
          <cell r="H479" t="str">
            <v>OFICINA JURIDICA</v>
          </cell>
          <cell r="M479" t="str">
            <v>C</v>
          </cell>
          <cell r="N479" t="str">
            <v>VO</v>
          </cell>
          <cell r="P479">
            <v>1345530</v>
          </cell>
          <cell r="Q479">
            <v>0</v>
          </cell>
          <cell r="R479">
            <v>0</v>
          </cell>
          <cell r="V479">
            <v>0</v>
          </cell>
          <cell r="X479" t="str">
            <v>4Profesional</v>
          </cell>
          <cell r="Y479">
            <v>0</v>
          </cell>
          <cell r="AA479" t="str">
            <v>Mant</v>
          </cell>
          <cell r="AB479" t="str">
            <v>3020-14</v>
          </cell>
        </row>
        <row r="480">
          <cell r="C480" t="str">
            <v>zzVACANTE22</v>
          </cell>
          <cell r="D480" t="str">
            <v>4065-07</v>
          </cell>
          <cell r="E480">
            <v>13362965.654583329</v>
          </cell>
          <cell r="F480" t="str">
            <v>Técnico Administrativo</v>
          </cell>
          <cell r="G480" t="str">
            <v>25SUROCCIDENTE</v>
          </cell>
          <cell r="H480" t="str">
            <v>GRUPO ADMINISTRATIVO</v>
          </cell>
          <cell r="K480" t="str">
            <v>X</v>
          </cell>
          <cell r="M480" t="str">
            <v>C</v>
          </cell>
          <cell r="N480" t="str">
            <v>VO</v>
          </cell>
          <cell r="P480">
            <v>601058</v>
          </cell>
          <cell r="Q480">
            <v>0</v>
          </cell>
          <cell r="R480">
            <v>0</v>
          </cell>
          <cell r="V480">
            <v>0</v>
          </cell>
          <cell r="X480" t="str">
            <v>5Tecnico</v>
          </cell>
          <cell r="Y480">
            <v>0</v>
          </cell>
          <cell r="Z480" t="str">
            <v>SUROCCIDENTE</v>
          </cell>
          <cell r="AA480" t="str">
            <v>SUP</v>
          </cell>
          <cell r="AB480" t="str">
            <v>sale</v>
          </cell>
        </row>
        <row r="481">
          <cell r="C481" t="str">
            <v>zzVACANTE23</v>
          </cell>
          <cell r="D481" t="str">
            <v>4065-09</v>
          </cell>
          <cell r="E481">
            <v>14586952.714583334</v>
          </cell>
          <cell r="F481" t="str">
            <v>Técnico Administrativo</v>
          </cell>
          <cell r="G481" t="str">
            <v>23NORTE</v>
          </cell>
          <cell r="H481" t="str">
            <v>DIVISION CREDITO Y PROGRAMAS INTERNACIONALES</v>
          </cell>
          <cell r="K481" t="str">
            <v>X</v>
          </cell>
          <cell r="M481" t="str">
            <v>C</v>
          </cell>
          <cell r="N481" t="str">
            <v>VO</v>
          </cell>
          <cell r="P481">
            <v>688731</v>
          </cell>
          <cell r="Q481">
            <v>0</v>
          </cell>
          <cell r="R481">
            <v>0</v>
          </cell>
          <cell r="V481">
            <v>0</v>
          </cell>
          <cell r="X481" t="str">
            <v>5Tecnico</v>
          </cell>
          <cell r="Y481">
            <v>0</v>
          </cell>
          <cell r="Z481" t="str">
            <v>NORTE</v>
          </cell>
          <cell r="AA481" t="str">
            <v>SUP</v>
          </cell>
          <cell r="AB481" t="str">
            <v>sale</v>
          </cell>
        </row>
        <row r="482">
          <cell r="C482" t="str">
            <v>zzVACANTE24</v>
          </cell>
          <cell r="D482" t="str">
            <v>4065-09</v>
          </cell>
          <cell r="E482">
            <v>14586952.714583334</v>
          </cell>
          <cell r="F482" t="str">
            <v>Técnico Administrativo</v>
          </cell>
          <cell r="G482" t="str">
            <v>22NOROCCIDENTE</v>
          </cell>
          <cell r="H482" t="str">
            <v>DIVISION PROGRAMAS EN ADMINISTRACION</v>
          </cell>
          <cell r="K482" t="str">
            <v>X</v>
          </cell>
          <cell r="M482" t="str">
            <v>C</v>
          </cell>
          <cell r="N482" t="str">
            <v>VO</v>
          </cell>
          <cell r="P482">
            <v>688731</v>
          </cell>
          <cell r="Q482">
            <v>0</v>
          </cell>
          <cell r="R482">
            <v>0</v>
          </cell>
          <cell r="V482">
            <v>0</v>
          </cell>
          <cell r="X482" t="str">
            <v>5Tecnico</v>
          </cell>
          <cell r="Y482">
            <v>0</v>
          </cell>
          <cell r="Z482" t="str">
            <v>NOROCCIDENTE</v>
          </cell>
          <cell r="AA482" t="str">
            <v>SUP</v>
          </cell>
          <cell r="AB482" t="str">
            <v>sale</v>
          </cell>
        </row>
        <row r="483">
          <cell r="C483" t="str">
            <v>zzVACANTE25</v>
          </cell>
          <cell r="D483" t="str">
            <v>4065-09</v>
          </cell>
          <cell r="E483">
            <v>14586952.714583334</v>
          </cell>
          <cell r="F483" t="str">
            <v>Técnico Administrativo</v>
          </cell>
          <cell r="G483" t="str">
            <v>22NOROCCIDENTE</v>
          </cell>
          <cell r="H483" t="str">
            <v>GRUPO FINANCIERO</v>
          </cell>
          <cell r="K483" t="str">
            <v>X</v>
          </cell>
          <cell r="M483" t="str">
            <v>C</v>
          </cell>
          <cell r="N483" t="str">
            <v>VO</v>
          </cell>
          <cell r="P483">
            <v>688731</v>
          </cell>
          <cell r="Q483">
            <v>0</v>
          </cell>
          <cell r="R483">
            <v>0</v>
          </cell>
          <cell r="V483">
            <v>0</v>
          </cell>
          <cell r="X483" t="str">
            <v>5Tecnico</v>
          </cell>
          <cell r="Y483">
            <v>0</v>
          </cell>
          <cell r="Z483" t="str">
            <v>NOROCCIDENTE</v>
          </cell>
          <cell r="AA483" t="str">
            <v>SUP</v>
          </cell>
          <cell r="AB483" t="str">
            <v>sale</v>
          </cell>
        </row>
        <row r="484">
          <cell r="C484" t="str">
            <v>zzVACANTE26</v>
          </cell>
          <cell r="D484" t="str">
            <v>4065-09</v>
          </cell>
          <cell r="E484">
            <v>14586952.714583334</v>
          </cell>
          <cell r="F484" t="str">
            <v>Técnico Administrativo</v>
          </cell>
          <cell r="G484" t="str">
            <v>25SUROCCIDENTE</v>
          </cell>
          <cell r="H484" t="str">
            <v>GRUPO OPERATIVO</v>
          </cell>
          <cell r="K484" t="str">
            <v>X</v>
          </cell>
          <cell r="M484" t="str">
            <v>C</v>
          </cell>
          <cell r="N484" t="str">
            <v>VO</v>
          </cell>
          <cell r="P484">
            <v>688731</v>
          </cell>
          <cell r="Q484">
            <v>0</v>
          </cell>
          <cell r="R484">
            <v>0</v>
          </cell>
          <cell r="V484">
            <v>0</v>
          </cell>
          <cell r="X484" t="str">
            <v>5Tecnico</v>
          </cell>
          <cell r="Y484">
            <v>0</v>
          </cell>
          <cell r="Z484" t="str">
            <v>SUROCCIDENTE</v>
          </cell>
          <cell r="AA484" t="str">
            <v>SUP</v>
          </cell>
          <cell r="AB484" t="str">
            <v>sale</v>
          </cell>
        </row>
        <row r="485">
          <cell r="C485" t="str">
            <v>zzVACANTE27</v>
          </cell>
          <cell r="D485" t="str">
            <v>4065-11</v>
          </cell>
          <cell r="E485">
            <v>16080398.177083332</v>
          </cell>
          <cell r="F485" t="str">
            <v>Técnico Administrativo</v>
          </cell>
          <cell r="G485" t="str">
            <v>24ORIENTE</v>
          </cell>
          <cell r="H485" t="str">
            <v>DIVISION ADMINISTRATIVA Y FINANCIERA</v>
          </cell>
          <cell r="K485" t="str">
            <v>x</v>
          </cell>
          <cell r="M485" t="str">
            <v>C</v>
          </cell>
          <cell r="N485" t="str">
            <v>VO</v>
          </cell>
          <cell r="P485">
            <v>761453</v>
          </cell>
          <cell r="Q485">
            <v>0</v>
          </cell>
          <cell r="R485">
            <v>0</v>
          </cell>
          <cell r="V485">
            <v>0</v>
          </cell>
          <cell r="X485" t="str">
            <v>5Tecnico</v>
          </cell>
          <cell r="Y485">
            <v>0</v>
          </cell>
          <cell r="Z485" t="str">
            <v>ORIENTE</v>
          </cell>
          <cell r="AA485" t="str">
            <v>SUP</v>
          </cell>
          <cell r="AB485" t="str">
            <v>sale</v>
          </cell>
        </row>
        <row r="486">
          <cell r="C486" t="str">
            <v>zzVACANTE28</v>
          </cell>
          <cell r="D486" t="str">
            <v>4065-11</v>
          </cell>
          <cell r="E486">
            <v>16080398.177083332</v>
          </cell>
          <cell r="F486" t="str">
            <v>Técnico Administrativo</v>
          </cell>
          <cell r="G486" t="str">
            <v>24ORIENTE</v>
          </cell>
          <cell r="H486" t="str">
            <v>DIVISION ADMINISTRATIVA Y FINANCIERA</v>
          </cell>
          <cell r="K486" t="str">
            <v>x</v>
          </cell>
          <cell r="M486" t="str">
            <v>C</v>
          </cell>
          <cell r="N486" t="str">
            <v>VO</v>
          </cell>
          <cell r="P486">
            <v>761453</v>
          </cell>
          <cell r="Q486">
            <v>0</v>
          </cell>
          <cell r="R486">
            <v>0</v>
          </cell>
          <cell r="V486">
            <v>0</v>
          </cell>
          <cell r="X486" t="str">
            <v>5Tecnico</v>
          </cell>
          <cell r="Y486">
            <v>0</v>
          </cell>
          <cell r="Z486" t="str">
            <v>ORIENTE</v>
          </cell>
          <cell r="AA486" t="str">
            <v>SUP</v>
          </cell>
          <cell r="AB486" t="str">
            <v>sale</v>
          </cell>
        </row>
        <row r="487">
          <cell r="C487" t="str">
            <v>zzVACANTE29</v>
          </cell>
          <cell r="D487" t="str">
            <v>4065-11</v>
          </cell>
          <cell r="E487">
            <v>16080398.177083332</v>
          </cell>
          <cell r="F487" t="str">
            <v>Técnico Administrativo</v>
          </cell>
          <cell r="G487" t="str">
            <v>22NOROCCIDENTE</v>
          </cell>
          <cell r="H487" t="str">
            <v>GRUPO ADMINISTRATIVO</v>
          </cell>
          <cell r="K487" t="str">
            <v>X</v>
          </cell>
          <cell r="M487" t="str">
            <v>C</v>
          </cell>
          <cell r="N487" t="str">
            <v>VO</v>
          </cell>
          <cell r="P487">
            <v>761453</v>
          </cell>
          <cell r="Q487">
            <v>0</v>
          </cell>
          <cell r="R487">
            <v>0</v>
          </cell>
          <cell r="V487">
            <v>0</v>
          </cell>
          <cell r="X487" t="str">
            <v>5Tecnico</v>
          </cell>
          <cell r="Y487">
            <v>0</v>
          </cell>
          <cell r="Z487" t="str">
            <v>NOROCCIDENTE</v>
          </cell>
          <cell r="AA487" t="str">
            <v>SUP</v>
          </cell>
          <cell r="AB487" t="str">
            <v>sale</v>
          </cell>
        </row>
        <row r="488">
          <cell r="C488" t="str">
            <v>zzVACANTE3</v>
          </cell>
          <cell r="D488" t="str">
            <v>2035-16</v>
          </cell>
          <cell r="E488">
            <v>34713218.367083333</v>
          </cell>
          <cell r="F488" t="str">
            <v>Director o Gerente Regional</v>
          </cell>
          <cell r="G488" t="str">
            <v>22NOROCCIDENTE</v>
          </cell>
          <cell r="H488" t="str">
            <v>DIRECCION REGIONAL RISARALDA</v>
          </cell>
          <cell r="K488" t="str">
            <v>X</v>
          </cell>
          <cell r="M488" t="str">
            <v>LNR</v>
          </cell>
          <cell r="N488" t="str">
            <v>V</v>
          </cell>
          <cell r="P488">
            <v>1709781</v>
          </cell>
          <cell r="Q488">
            <v>0</v>
          </cell>
          <cell r="R488">
            <v>0</v>
          </cell>
          <cell r="V488">
            <v>0</v>
          </cell>
          <cell r="X488" t="str">
            <v>3Ejecutivo</v>
          </cell>
          <cell r="Y488">
            <v>0</v>
          </cell>
          <cell r="Z488" t="str">
            <v>NOROCCIDENTE</v>
          </cell>
          <cell r="AA488" t="str">
            <v>SUP</v>
          </cell>
          <cell r="AB488" t="str">
            <v>sale</v>
          </cell>
        </row>
        <row r="489">
          <cell r="C489" t="str">
            <v>zzVACANTE30</v>
          </cell>
          <cell r="D489" t="str">
            <v>4065-11</v>
          </cell>
          <cell r="E489">
            <v>16080398.177083332</v>
          </cell>
          <cell r="F489" t="str">
            <v>Técnico Administrativo</v>
          </cell>
          <cell r="G489" t="str">
            <v>25SUROCCIDENTE</v>
          </cell>
          <cell r="H489" t="str">
            <v>GRUPO ADMINISTRATIVO Y FINANCIERO</v>
          </cell>
          <cell r="K489" t="str">
            <v>X</v>
          </cell>
          <cell r="M489" t="str">
            <v>C</v>
          </cell>
          <cell r="N489" t="str">
            <v>VO</v>
          </cell>
          <cell r="P489">
            <v>761453</v>
          </cell>
          <cell r="Q489">
            <v>0</v>
          </cell>
          <cell r="R489">
            <v>0</v>
          </cell>
          <cell r="V489">
            <v>0</v>
          </cell>
          <cell r="X489" t="str">
            <v>5Tecnico</v>
          </cell>
          <cell r="Y489">
            <v>0</v>
          </cell>
          <cell r="Z489" t="str">
            <v>SUROCCIDENTE</v>
          </cell>
          <cell r="AA489" t="str">
            <v>SUP</v>
          </cell>
          <cell r="AB489" t="str">
            <v>sale</v>
          </cell>
        </row>
        <row r="490">
          <cell r="C490" t="str">
            <v>zzVACANTE31</v>
          </cell>
          <cell r="D490" t="str">
            <v>4065-12</v>
          </cell>
          <cell r="E490">
            <v>16415181.84</v>
          </cell>
          <cell r="F490" t="str">
            <v>Técnico Administrativo</v>
          </cell>
          <cell r="G490" t="str">
            <v>21CENTRO</v>
          </cell>
          <cell r="H490" t="str">
            <v>GRUPO CARTERA</v>
          </cell>
          <cell r="K490" t="str">
            <v>X</v>
          </cell>
          <cell r="M490" t="str">
            <v>C</v>
          </cell>
          <cell r="N490" t="str">
            <v>VO</v>
          </cell>
          <cell r="P490">
            <v>808521</v>
          </cell>
          <cell r="Q490">
            <v>0</v>
          </cell>
          <cell r="R490">
            <v>0</v>
          </cell>
          <cell r="V490">
            <v>0</v>
          </cell>
          <cell r="X490" t="str">
            <v>5Tecnico</v>
          </cell>
          <cell r="Y490">
            <v>0</v>
          </cell>
          <cell r="Z490" t="str">
            <v>CENTRO</v>
          </cell>
          <cell r="AA490" t="str">
            <v>SUP</v>
          </cell>
          <cell r="AB490" t="str">
            <v>sale</v>
          </cell>
        </row>
        <row r="491">
          <cell r="C491" t="str">
            <v>zzVACANTE32</v>
          </cell>
          <cell r="D491" t="str">
            <v>4065-15</v>
          </cell>
          <cell r="E491">
            <v>18995922.495416671</v>
          </cell>
          <cell r="F491" t="str">
            <v>Técnico Administrativo</v>
          </cell>
          <cell r="G491" t="str">
            <v>25SUROCCIDENTE</v>
          </cell>
          <cell r="H491" t="str">
            <v>GRUPO SERVICIOS</v>
          </cell>
          <cell r="K491" t="str">
            <v>X</v>
          </cell>
          <cell r="M491" t="str">
            <v>C</v>
          </cell>
          <cell r="N491" t="str">
            <v>VO</v>
          </cell>
          <cell r="P491">
            <v>935634</v>
          </cell>
          <cell r="Q491">
            <v>0</v>
          </cell>
          <cell r="R491">
            <v>0</v>
          </cell>
          <cell r="V491">
            <v>0</v>
          </cell>
          <cell r="X491" t="str">
            <v>5Tecnico</v>
          </cell>
          <cell r="Y491">
            <v>0</v>
          </cell>
          <cell r="Z491" t="str">
            <v>SUROCCIDENTE</v>
          </cell>
          <cell r="AA491" t="str">
            <v>SUP</v>
          </cell>
          <cell r="AB491" t="str">
            <v>sale</v>
          </cell>
        </row>
        <row r="492">
          <cell r="C492" t="str">
            <v>zzVACANTE33</v>
          </cell>
          <cell r="D492" t="str">
            <v>4065-15</v>
          </cell>
          <cell r="E492">
            <v>18995922.495416671</v>
          </cell>
          <cell r="F492" t="str">
            <v>Técnico Administrativo</v>
          </cell>
          <cell r="G492" t="str">
            <v>24ORIENTE</v>
          </cell>
          <cell r="H492" t="str">
            <v>GRUPO SERVICIOS</v>
          </cell>
          <cell r="K492" t="str">
            <v>X</v>
          </cell>
          <cell r="M492" t="str">
            <v>C</v>
          </cell>
          <cell r="N492" t="str">
            <v>VO</v>
          </cell>
          <cell r="P492">
            <v>935634</v>
          </cell>
          <cell r="Q492">
            <v>0</v>
          </cell>
          <cell r="R492">
            <v>0</v>
          </cell>
          <cell r="V492">
            <v>0</v>
          </cell>
          <cell r="X492" t="str">
            <v>5Tecnico</v>
          </cell>
          <cell r="Y492">
            <v>0</v>
          </cell>
          <cell r="Z492" t="str">
            <v>ORIENTE</v>
          </cell>
          <cell r="AA492" t="str">
            <v>SUP</v>
          </cell>
          <cell r="AB492" t="str">
            <v>sale</v>
          </cell>
        </row>
        <row r="493">
          <cell r="C493" t="str">
            <v>zzVACANTE34</v>
          </cell>
          <cell r="D493" t="str">
            <v>5040-16</v>
          </cell>
          <cell r="E493">
            <v>14586952.714583334</v>
          </cell>
          <cell r="F493" t="str">
            <v>Secretario Ejecutivo</v>
          </cell>
          <cell r="G493" t="str">
            <v>25SUROCCIDENTE</v>
          </cell>
          <cell r="H493" t="str">
            <v>DIRECCION REGIONAL CAUCA</v>
          </cell>
          <cell r="K493" t="str">
            <v>X</v>
          </cell>
          <cell r="M493" t="str">
            <v>C</v>
          </cell>
          <cell r="N493" t="str">
            <v>VO</v>
          </cell>
          <cell r="P493">
            <v>688731</v>
          </cell>
          <cell r="Q493">
            <v>0</v>
          </cell>
          <cell r="R493">
            <v>0</v>
          </cell>
          <cell r="V493">
            <v>0</v>
          </cell>
          <cell r="X493" t="str">
            <v>6Asistencial</v>
          </cell>
          <cell r="Y493">
            <v>0</v>
          </cell>
          <cell r="Z493" t="str">
            <v>SUROCCIDENTE</v>
          </cell>
          <cell r="AA493" t="str">
            <v>SUP</v>
          </cell>
          <cell r="AB493" t="str">
            <v>sale</v>
          </cell>
        </row>
        <row r="494">
          <cell r="C494" t="str">
            <v>zzVACANTE35</v>
          </cell>
          <cell r="D494" t="str">
            <v>5040-20</v>
          </cell>
          <cell r="E494">
            <v>16138824.14833333</v>
          </cell>
          <cell r="F494" t="str">
            <v>Secretario Ejecutivo</v>
          </cell>
          <cell r="G494" t="str">
            <v>20SEG</v>
          </cell>
          <cell r="H494" t="str">
            <v>SECRETARIA GENERAL</v>
          </cell>
          <cell r="K494" t="str">
            <v>X</v>
          </cell>
          <cell r="M494" t="str">
            <v>C</v>
          </cell>
          <cell r="N494" t="str">
            <v>V</v>
          </cell>
          <cell r="P494">
            <v>764298</v>
          </cell>
          <cell r="Q494">
            <v>0</v>
          </cell>
          <cell r="R494">
            <v>0</v>
          </cell>
          <cell r="V494">
            <v>0</v>
          </cell>
          <cell r="X494" t="str">
            <v>6Asistencial</v>
          </cell>
          <cell r="Y494">
            <v>0</v>
          </cell>
          <cell r="AA494" t="str">
            <v>SUP</v>
          </cell>
          <cell r="AB494" t="str">
            <v>sale</v>
          </cell>
        </row>
        <row r="495">
          <cell r="C495" t="str">
            <v>zzVACANTE36</v>
          </cell>
          <cell r="D495" t="str">
            <v>5120-09</v>
          </cell>
          <cell r="E495">
            <v>10643889.421249999</v>
          </cell>
          <cell r="F495" t="str">
            <v>Auxiliar Administrativo</v>
          </cell>
          <cell r="G495" t="str">
            <v>25SUROCCIDENTE</v>
          </cell>
          <cell r="H495" t="str">
            <v>GRUPO ADMINISTRATIVO Y FINANCIERO</v>
          </cell>
          <cell r="K495" t="str">
            <v>X</v>
          </cell>
          <cell r="M495" t="str">
            <v>C</v>
          </cell>
          <cell r="N495" t="str">
            <v>V</v>
          </cell>
          <cell r="P495">
            <v>468655</v>
          </cell>
          <cell r="Q495">
            <v>0</v>
          </cell>
          <cell r="R495">
            <v>0</v>
          </cell>
          <cell r="V495">
            <v>0</v>
          </cell>
          <cell r="X495" t="str">
            <v>6Asistencial</v>
          </cell>
          <cell r="Y495">
            <v>0</v>
          </cell>
          <cell r="Z495" t="str">
            <v>SUROCCIDENTE</v>
          </cell>
          <cell r="AA495" t="str">
            <v>SUP</v>
          </cell>
          <cell r="AB495" t="str">
            <v>sale</v>
          </cell>
        </row>
        <row r="496">
          <cell r="C496" t="str">
            <v>zzVACANTE37</v>
          </cell>
          <cell r="D496" t="str">
            <v>5120-12</v>
          </cell>
          <cell r="E496">
            <v>13279546.932500001</v>
          </cell>
          <cell r="F496" t="str">
            <v>Auxiliar Administrativo</v>
          </cell>
          <cell r="G496" t="str">
            <v>20SEG</v>
          </cell>
          <cell r="H496" t="str">
            <v>GRUPO SERVICIOS GENERALES</v>
          </cell>
          <cell r="K496" t="str">
            <v>X</v>
          </cell>
          <cell r="M496" t="str">
            <v>C</v>
          </cell>
          <cell r="N496" t="str">
            <v>VO</v>
          </cell>
          <cell r="P496">
            <v>596996</v>
          </cell>
          <cell r="Q496">
            <v>0</v>
          </cell>
          <cell r="R496">
            <v>0</v>
          </cell>
          <cell r="V496">
            <v>0</v>
          </cell>
          <cell r="X496" t="str">
            <v>6Asistencial</v>
          </cell>
          <cell r="Y496">
            <v>0</v>
          </cell>
          <cell r="AA496" t="str">
            <v>SUP</v>
          </cell>
          <cell r="AB496" t="str">
            <v>sale</v>
          </cell>
        </row>
        <row r="497">
          <cell r="C497" t="str">
            <v>zzVACANTE38</v>
          </cell>
          <cell r="D497" t="str">
            <v>5310-19</v>
          </cell>
          <cell r="E497">
            <v>24716999.175000004</v>
          </cell>
          <cell r="F497" t="str">
            <v>Conductor Mec (Asignado)</v>
          </cell>
          <cell r="G497" t="str">
            <v>10DIR</v>
          </cell>
          <cell r="H497" t="str">
            <v>DIRECCION GENERAL</v>
          </cell>
          <cell r="M497" t="str">
            <v>LNR</v>
          </cell>
          <cell r="N497" t="str">
            <v>VO</v>
          </cell>
          <cell r="P497">
            <v>740637</v>
          </cell>
          <cell r="Q497">
            <v>0</v>
          </cell>
          <cell r="R497">
            <v>0</v>
          </cell>
          <cell r="V497">
            <v>0</v>
          </cell>
          <cell r="X497" t="str">
            <v>6Asistencial</v>
          </cell>
          <cell r="Y497">
            <v>0</v>
          </cell>
          <cell r="AA497" t="str">
            <v>Mant</v>
          </cell>
          <cell r="AB497" t="str">
            <v>5310-19</v>
          </cell>
        </row>
        <row r="498">
          <cell r="C498" t="str">
            <v>zzVACANTE4</v>
          </cell>
          <cell r="D498" t="str">
            <v>2035-16</v>
          </cell>
          <cell r="E498">
            <v>34713218.367083333</v>
          </cell>
          <cell r="F498" t="str">
            <v>Director o Gerente Regional</v>
          </cell>
          <cell r="G498" t="str">
            <v>25SUROCCIDENTE</v>
          </cell>
          <cell r="H498" t="str">
            <v>DIRECCION REGIONAL TOLIMA</v>
          </cell>
          <cell r="K498" t="str">
            <v>X</v>
          </cell>
          <cell r="M498" t="str">
            <v>LNR</v>
          </cell>
          <cell r="N498" t="str">
            <v>V</v>
          </cell>
          <cell r="P498">
            <v>1709781</v>
          </cell>
          <cell r="Q498">
            <v>0</v>
          </cell>
          <cell r="R498">
            <v>0</v>
          </cell>
          <cell r="V498">
            <v>0</v>
          </cell>
          <cell r="X498" t="str">
            <v>3Ejecutivo</v>
          </cell>
          <cell r="Y498">
            <v>0</v>
          </cell>
          <cell r="Z498" t="str">
            <v>SUROCCIDENTE</v>
          </cell>
          <cell r="AA498" t="str">
            <v>SUP</v>
          </cell>
          <cell r="AB498" t="str">
            <v>sale</v>
          </cell>
        </row>
        <row r="499">
          <cell r="C499" t="str">
            <v>zzVACANTE5</v>
          </cell>
          <cell r="D499" t="str">
            <v>2040-11</v>
          </cell>
          <cell r="E499">
            <v>29737405.522916667</v>
          </cell>
          <cell r="F499" t="str">
            <v>Jefe de División</v>
          </cell>
          <cell r="G499" t="str">
            <v>23NORTE</v>
          </cell>
          <cell r="H499" t="str">
            <v>DIVISION ADMINISTRATIVA Y FINANCIERA</v>
          </cell>
          <cell r="K499" t="str">
            <v>X</v>
          </cell>
          <cell r="M499" t="str">
            <v>C</v>
          </cell>
          <cell r="N499" t="str">
            <v>VO</v>
          </cell>
          <cell r="P499">
            <v>1464700</v>
          </cell>
          <cell r="Q499">
            <v>0</v>
          </cell>
          <cell r="R499">
            <v>0</v>
          </cell>
          <cell r="V499">
            <v>0</v>
          </cell>
          <cell r="X499" t="str">
            <v>3Ejecutivo</v>
          </cell>
          <cell r="Y499">
            <v>0</v>
          </cell>
          <cell r="Z499" t="str">
            <v>NORTE</v>
          </cell>
          <cell r="AA499" t="str">
            <v>SUP</v>
          </cell>
          <cell r="AB499" t="str">
            <v>sale</v>
          </cell>
        </row>
        <row r="500">
          <cell r="C500" t="str">
            <v>zzVACANTE6</v>
          </cell>
          <cell r="D500" t="str">
            <v>2040-18</v>
          </cell>
          <cell r="E500">
            <v>38152175.625416674</v>
          </cell>
          <cell r="F500" t="str">
            <v>Jefe de División</v>
          </cell>
          <cell r="G500" t="str">
            <v>19SDF</v>
          </cell>
          <cell r="H500" t="str">
            <v>DIVISION GESTION ECONOMICA</v>
          </cell>
          <cell r="K500" t="str">
            <v>X</v>
          </cell>
          <cell r="M500" t="str">
            <v>C</v>
          </cell>
          <cell r="N500" t="str">
            <v>VO</v>
          </cell>
          <cell r="P500">
            <v>1879165</v>
          </cell>
          <cell r="Q500">
            <v>0</v>
          </cell>
          <cell r="R500">
            <v>0</v>
          </cell>
          <cell r="V500">
            <v>0</v>
          </cell>
          <cell r="X500" t="str">
            <v>3Ejecutivo</v>
          </cell>
          <cell r="Y500">
            <v>0</v>
          </cell>
          <cell r="AA500" t="str">
            <v>SUP</v>
          </cell>
          <cell r="AB500" t="str">
            <v>sale</v>
          </cell>
        </row>
        <row r="501">
          <cell r="C501" t="str">
            <v>zzVACANTE7</v>
          </cell>
          <cell r="D501" t="str">
            <v>2040-18</v>
          </cell>
          <cell r="E501">
            <v>38152175.625416674</v>
          </cell>
          <cell r="F501" t="str">
            <v>Jefe de División</v>
          </cell>
          <cell r="G501" t="str">
            <v>19SDF</v>
          </cell>
          <cell r="H501" t="str">
            <v>DIVISION OPERACION FINANCIERA</v>
          </cell>
          <cell r="K501" t="str">
            <v>X</v>
          </cell>
          <cell r="M501" t="str">
            <v>C</v>
          </cell>
          <cell r="N501" t="str">
            <v>VO</v>
          </cell>
          <cell r="P501">
            <v>1879165</v>
          </cell>
          <cell r="Q501">
            <v>0</v>
          </cell>
          <cell r="R501">
            <v>0</v>
          </cell>
          <cell r="V501">
            <v>0</v>
          </cell>
          <cell r="X501" t="str">
            <v>3Ejecutivo</v>
          </cell>
          <cell r="Y501">
            <v>0</v>
          </cell>
          <cell r="AA501" t="str">
            <v>SUP</v>
          </cell>
          <cell r="AB501" t="str">
            <v>sale</v>
          </cell>
        </row>
        <row r="502">
          <cell r="C502" t="str">
            <v>zzVACANTE8</v>
          </cell>
          <cell r="D502" t="str">
            <v>2040-18</v>
          </cell>
          <cell r="E502">
            <v>38152175.625416674</v>
          </cell>
          <cell r="F502" t="str">
            <v>Jefe de División</v>
          </cell>
          <cell r="G502" t="str">
            <v>16SDT</v>
          </cell>
          <cell r="H502" t="str">
            <v>DIVISION PROGRAMAS INTERNACIONALES</v>
          </cell>
          <cell r="I502" t="str">
            <v>SRI</v>
          </cell>
          <cell r="K502" t="str">
            <v>X</v>
          </cell>
          <cell r="M502" t="str">
            <v>C</v>
          </cell>
          <cell r="N502" t="str">
            <v>V</v>
          </cell>
          <cell r="P502">
            <v>1879165</v>
          </cell>
          <cell r="Q502">
            <v>0</v>
          </cell>
          <cell r="R502">
            <v>0</v>
          </cell>
          <cell r="V502">
            <v>0</v>
          </cell>
          <cell r="X502" t="str">
            <v>3Ejecutivo</v>
          </cell>
          <cell r="Y502">
            <v>0</v>
          </cell>
          <cell r="AA502" t="str">
            <v>SUP</v>
          </cell>
          <cell r="AB502" t="str">
            <v>sale</v>
          </cell>
        </row>
        <row r="503">
          <cell r="C503" t="str">
            <v>zzVACANTE9</v>
          </cell>
          <cell r="D503" t="str">
            <v>2040-18</v>
          </cell>
          <cell r="E503">
            <v>38152175.625416674</v>
          </cell>
          <cell r="F503" t="str">
            <v>Jefe de División</v>
          </cell>
          <cell r="G503" t="str">
            <v>20SEG</v>
          </cell>
          <cell r="H503" t="str">
            <v>DIVISION RECURSOS HUMANOS</v>
          </cell>
          <cell r="K503" t="str">
            <v>X</v>
          </cell>
          <cell r="M503" t="str">
            <v>C</v>
          </cell>
          <cell r="N503" t="str">
            <v>VO</v>
          </cell>
          <cell r="P503">
            <v>1879165</v>
          </cell>
          <cell r="Q503">
            <v>0</v>
          </cell>
          <cell r="R503">
            <v>0</v>
          </cell>
          <cell r="V503">
            <v>0</v>
          </cell>
          <cell r="X503" t="str">
            <v>3Ejecutivo</v>
          </cell>
          <cell r="Y503">
            <v>0</v>
          </cell>
          <cell r="AA503" t="str">
            <v>SUP</v>
          </cell>
          <cell r="AB503" t="str">
            <v>sale</v>
          </cell>
        </row>
        <row r="504">
          <cell r="C504" t="str">
            <v>ACERO BERNAL PLINIO ALFONSO</v>
          </cell>
          <cell r="D504" t="str">
            <v>3020-07</v>
          </cell>
          <cell r="E504">
            <v>21638241.307083331</v>
          </cell>
          <cell r="F504" t="str">
            <v>Profesional Universitario</v>
          </cell>
          <cell r="G504" t="str">
            <v>24ORIENTE</v>
          </cell>
          <cell r="H504" t="str">
            <v>ORIENTE</v>
          </cell>
          <cell r="I504" t="str">
            <v>ORIENTE</v>
          </cell>
          <cell r="J504" t="str">
            <v>SI</v>
          </cell>
          <cell r="M504" t="str">
            <v>C</v>
          </cell>
          <cell r="P504">
            <v>985672</v>
          </cell>
          <cell r="Q504">
            <v>80108</v>
          </cell>
          <cell r="X504" t="str">
            <v>4Profesional</v>
          </cell>
          <cell r="Z504" t="str">
            <v>ORIENTE</v>
          </cell>
          <cell r="AA504" t="str">
            <v>Mant</v>
          </cell>
        </row>
        <row r="505">
          <cell r="C505">
            <v>1.001020303</v>
          </cell>
          <cell r="D505" t="str">
            <v>0040-21</v>
          </cell>
          <cell r="E505">
            <v>99096290.052500039</v>
          </cell>
          <cell r="F505" t="str">
            <v>Subgerente, Vicepresidente o Subdirector General o Nacional de Entidad Descentralizada o de Unidad Administrativa Especial</v>
          </cell>
          <cell r="G505" t="str">
            <v>19SDF</v>
          </cell>
          <cell r="H505" t="str">
            <v>SUBDIRECCION FINANCIERA</v>
          </cell>
          <cell r="I505" t="str">
            <v>SUBDIRECCION FINANCIERA</v>
          </cell>
          <cell r="J505" t="str">
            <v>SI</v>
          </cell>
          <cell r="M505" t="str">
            <v>LNR</v>
          </cell>
          <cell r="N505" t="str">
            <v>V</v>
          </cell>
          <cell r="P505">
            <v>3767529</v>
          </cell>
          <cell r="Q505">
            <v>0</v>
          </cell>
          <cell r="X505" t="str">
            <v>1Directivo</v>
          </cell>
          <cell r="AA505" t="str">
            <v>crear</v>
          </cell>
        </row>
        <row r="506">
          <cell r="C506" t="str">
            <v>AJIACO MOLINA DOMINGO ANTONIO</v>
          </cell>
          <cell r="D506" t="str">
            <v>3020-12</v>
          </cell>
          <cell r="E506">
            <v>25294052.003333326</v>
          </cell>
          <cell r="F506" t="str">
            <v>Profesional Universitario</v>
          </cell>
          <cell r="G506" t="str">
            <v>16SCC</v>
          </cell>
          <cell r="H506" t="str">
            <v>DIVISION CARTERA</v>
          </cell>
          <cell r="I506" t="str">
            <v>DIVISION CARTERA</v>
          </cell>
          <cell r="J506" t="str">
            <v>SI</v>
          </cell>
          <cell r="M506" t="str">
            <v>C</v>
          </cell>
          <cell r="P506">
            <v>1245845</v>
          </cell>
          <cell r="Q506">
            <v>0</v>
          </cell>
          <cell r="X506" t="str">
            <v>4Profesional</v>
          </cell>
          <cell r="AA506" t="str">
            <v>Mant</v>
          </cell>
        </row>
        <row r="507">
          <cell r="C507" t="str">
            <v>AMEZQUITA RODRIGUEZ BLANCA FLOR</v>
          </cell>
          <cell r="D507" t="str">
            <v>4065-12</v>
          </cell>
          <cell r="E507">
            <v>16415181.84</v>
          </cell>
          <cell r="F507" t="str">
            <v>Técnico Administrativo</v>
          </cell>
          <cell r="G507" t="str">
            <v>20SEG</v>
          </cell>
          <cell r="H507" t="str">
            <v>SECRETARIA GENERAL</v>
          </cell>
          <cell r="I507" t="str">
            <v>SECRETARIA GENERAL</v>
          </cell>
          <cell r="J507" t="str">
            <v>NO</v>
          </cell>
          <cell r="M507" t="str">
            <v>C</v>
          </cell>
          <cell r="P507">
            <v>808521</v>
          </cell>
          <cell r="Q507">
            <v>0</v>
          </cell>
          <cell r="X507" t="str">
            <v>5Tecnico</v>
          </cell>
          <cell r="AA507" t="str">
            <v>Mant</v>
          </cell>
        </row>
        <row r="508">
          <cell r="C508" t="str">
            <v>ANDRADE RESLEN JESUS ELIAS</v>
          </cell>
          <cell r="D508" t="str">
            <v>3020-12</v>
          </cell>
          <cell r="E508">
            <v>25294052.003333326</v>
          </cell>
          <cell r="F508" t="str">
            <v>Profesional Universitario</v>
          </cell>
          <cell r="G508" t="str">
            <v>13OJU</v>
          </cell>
          <cell r="H508" t="str">
            <v>OFICINA JURIDICA</v>
          </cell>
          <cell r="I508" t="str">
            <v>OFICINA JURIDICA</v>
          </cell>
          <cell r="J508" t="str">
            <v>NO</v>
          </cell>
          <cell r="M508" t="str">
            <v>C</v>
          </cell>
          <cell r="P508">
            <v>1245845</v>
          </cell>
          <cell r="Q508">
            <v>0</v>
          </cell>
          <cell r="X508" t="str">
            <v>4Profesional</v>
          </cell>
          <cell r="AA508" t="str">
            <v>Mant</v>
          </cell>
        </row>
        <row r="509">
          <cell r="C509">
            <v>1</v>
          </cell>
          <cell r="D509" t="str">
            <v>0040-21</v>
          </cell>
          <cell r="E509">
            <v>99096290.052500039</v>
          </cell>
          <cell r="F509" t="str">
            <v>Subgerente, Vicepresidente o Subdirector General o Nacional de Entidad Descentralizada o de Unidad Administrativa Especial</v>
          </cell>
          <cell r="G509" t="str">
            <v>18SRI</v>
          </cell>
          <cell r="H509" t="str">
            <v>SUBDIRECCION REL INTERNALES</v>
          </cell>
          <cell r="I509" t="str">
            <v>SUBDIRECCION DE REL INTERNALES</v>
          </cell>
          <cell r="J509" t="str">
            <v>SI</v>
          </cell>
          <cell r="M509" t="str">
            <v>LNR</v>
          </cell>
          <cell r="N509" t="str">
            <v>V</v>
          </cell>
          <cell r="P509">
            <v>3767529</v>
          </cell>
          <cell r="Q509">
            <v>0</v>
          </cell>
          <cell r="X509" t="str">
            <v>1Directivo</v>
          </cell>
          <cell r="AA509" t="str">
            <v>crear</v>
          </cell>
        </row>
        <row r="510">
          <cell r="C510" t="str">
            <v>AVILA LECHUGA NURIS ISABEL</v>
          </cell>
          <cell r="D510" t="str">
            <v>3020-08</v>
          </cell>
          <cell r="E510">
            <v>22387594.703749999</v>
          </cell>
          <cell r="F510" t="str">
            <v>Profesional Universitario</v>
          </cell>
          <cell r="G510" t="str">
            <v>20SEG</v>
          </cell>
          <cell r="H510" t="str">
            <v>DIVISION SERVICIOS ADMINISTRATIVOS</v>
          </cell>
          <cell r="I510" t="str">
            <v>CAJA MENOR Y SEGUROS</v>
          </cell>
          <cell r="J510" t="str">
            <v>NO</v>
          </cell>
          <cell r="L510">
            <v>2003</v>
          </cell>
          <cell r="M510" t="str">
            <v>C</v>
          </cell>
          <cell r="P510">
            <v>1044033</v>
          </cell>
          <cell r="Q510">
            <v>58656</v>
          </cell>
          <cell r="X510" t="str">
            <v>4Profesional</v>
          </cell>
          <cell r="AA510" t="str">
            <v>Mant</v>
          </cell>
        </row>
        <row r="511">
          <cell r="C511" t="str">
            <v>BARRETO MENDEZ WILLIAM</v>
          </cell>
          <cell r="D511" t="str">
            <v>3020-14</v>
          </cell>
          <cell r="E511">
            <v>27317929.430000003</v>
          </cell>
          <cell r="F511" t="str">
            <v>Profesional Universitario</v>
          </cell>
          <cell r="G511" t="str">
            <v>18SRI</v>
          </cell>
          <cell r="H511" t="str">
            <v>SUBDIRECCION REL INTERNALES</v>
          </cell>
          <cell r="I511" t="str">
            <v>CONVENIOS</v>
          </cell>
          <cell r="J511" t="str">
            <v>SI</v>
          </cell>
          <cell r="M511" t="str">
            <v>C</v>
          </cell>
          <cell r="P511">
            <v>1345530</v>
          </cell>
          <cell r="Q511">
            <v>0</v>
          </cell>
          <cell r="X511" t="str">
            <v>4Profesional</v>
          </cell>
          <cell r="AA511" t="str">
            <v>Mant</v>
          </cell>
        </row>
        <row r="512">
          <cell r="C512">
            <v>2</v>
          </cell>
          <cell r="D512" t="str">
            <v>1020-12</v>
          </cell>
          <cell r="E512">
            <v>64541762.831666656</v>
          </cell>
          <cell r="F512" t="str">
            <v>Asesor</v>
          </cell>
          <cell r="G512" t="str">
            <v>20SEG</v>
          </cell>
          <cell r="H512" t="str">
            <v>SECRETARIA GENERAL</v>
          </cell>
          <cell r="I512" t="str">
            <v>SECRETARIA GENERAL</v>
          </cell>
          <cell r="J512" t="str">
            <v>NO</v>
          </cell>
          <cell r="M512" t="str">
            <v>C</v>
          </cell>
          <cell r="N512" t="str">
            <v>V</v>
          </cell>
          <cell r="P512">
            <v>3178970</v>
          </cell>
          <cell r="Q512">
            <v>0</v>
          </cell>
          <cell r="X512" t="str">
            <v>2Asesor</v>
          </cell>
          <cell r="AA512" t="str">
            <v>crear</v>
          </cell>
        </row>
        <row r="513">
          <cell r="C513" t="str">
            <v>BOHORQUEZ RODRIGUEZ MARIA ERNESTINA</v>
          </cell>
          <cell r="D513" t="str">
            <v>3020-10</v>
          </cell>
          <cell r="E513">
            <v>24270956.944583334</v>
          </cell>
          <cell r="F513" t="str">
            <v>Profesional Universitario</v>
          </cell>
          <cell r="G513" t="str">
            <v>21CENTRO</v>
          </cell>
          <cell r="H513" t="str">
            <v>CENTRO</v>
          </cell>
          <cell r="I513" t="str">
            <v>CENTRO</v>
          </cell>
          <cell r="J513" t="str">
            <v>SI</v>
          </cell>
          <cell r="M513" t="str">
            <v>C</v>
          </cell>
          <cell r="P513">
            <v>1135915</v>
          </cell>
          <cell r="Q513">
            <v>59538</v>
          </cell>
          <cell r="X513" t="str">
            <v>4Profesional</v>
          </cell>
          <cell r="Z513" t="str">
            <v>CENTRO</v>
          </cell>
          <cell r="AA513" t="str">
            <v>Mant</v>
          </cell>
        </row>
        <row r="514">
          <cell r="C514" t="str">
            <v>BOTERO JARAMILLO ARIEL ALBERTO</v>
          </cell>
          <cell r="D514" t="str">
            <v>3020-12</v>
          </cell>
          <cell r="E514">
            <v>25294052.003333326</v>
          </cell>
          <cell r="F514" t="str">
            <v>Profesional Universitario</v>
          </cell>
          <cell r="G514" t="str">
            <v>22NOROCCIDENTE</v>
          </cell>
          <cell r="H514" t="str">
            <v>NOROCCIDENTE</v>
          </cell>
          <cell r="I514" t="str">
            <v>NOROCCIDENTE</v>
          </cell>
          <cell r="J514" t="str">
            <v>SI</v>
          </cell>
          <cell r="M514" t="str">
            <v>C</v>
          </cell>
          <cell r="P514">
            <v>1245845</v>
          </cell>
          <cell r="Q514">
            <v>0</v>
          </cell>
          <cell r="X514" t="str">
            <v>4Profesional</v>
          </cell>
          <cell r="Z514" t="str">
            <v>NOROCCIDENTE</v>
          </cell>
          <cell r="AA514" t="str">
            <v>Mant</v>
          </cell>
        </row>
        <row r="515">
          <cell r="C515">
            <v>3</v>
          </cell>
          <cell r="D515" t="str">
            <v>3010-17</v>
          </cell>
          <cell r="E515">
            <v>33809401.822500005</v>
          </cell>
          <cell r="F515" t="str">
            <v>Profesional Especializado</v>
          </cell>
          <cell r="G515" t="str">
            <v>24ORIENTE</v>
          </cell>
          <cell r="H515" t="str">
            <v>ORIENTE</v>
          </cell>
          <cell r="I515" t="str">
            <v>ORIENTE</v>
          </cell>
          <cell r="J515" t="str">
            <v>SI</v>
          </cell>
          <cell r="M515" t="str">
            <v>C</v>
          </cell>
          <cell r="N515" t="str">
            <v>V</v>
          </cell>
          <cell r="P515">
            <v>1665264</v>
          </cell>
          <cell r="Q515">
            <v>0</v>
          </cell>
          <cell r="X515" t="str">
            <v>4Profesional</v>
          </cell>
          <cell r="Z515" t="str">
            <v>ORIENTE</v>
          </cell>
          <cell r="AA515" t="str">
            <v>crear</v>
          </cell>
        </row>
        <row r="516">
          <cell r="C516" t="str">
            <v>CABRALES GUZMAN JEANNETTE ELISA</v>
          </cell>
          <cell r="D516" t="str">
            <v>5040-20</v>
          </cell>
          <cell r="E516">
            <v>16138824.14833333</v>
          </cell>
          <cell r="F516" t="str">
            <v>Secretario Ejecutivo</v>
          </cell>
          <cell r="G516" t="str">
            <v>19SDF</v>
          </cell>
          <cell r="H516" t="str">
            <v>DIVISION CONTABILIDAD</v>
          </cell>
          <cell r="I516" t="str">
            <v>DIVISION CONTABILIDAD</v>
          </cell>
          <cell r="J516" t="str">
            <v>SI</v>
          </cell>
          <cell r="M516" t="str">
            <v>C</v>
          </cell>
          <cell r="P516">
            <v>764298</v>
          </cell>
          <cell r="Q516">
            <v>0</v>
          </cell>
          <cell r="X516" t="str">
            <v>6Asistencial</v>
          </cell>
          <cell r="AA516" t="str">
            <v>Mant</v>
          </cell>
        </row>
        <row r="517">
          <cell r="C517" t="str">
            <v>CACERES CIFUENTES GLORIA MARIA</v>
          </cell>
          <cell r="D517" t="str">
            <v>4065-11</v>
          </cell>
          <cell r="E517">
            <v>16080398.177083332</v>
          </cell>
          <cell r="F517" t="str">
            <v>Técnico Administrativo</v>
          </cell>
          <cell r="G517" t="str">
            <v>19SDF</v>
          </cell>
          <cell r="H517" t="str">
            <v>DIVISION INVERSIONES</v>
          </cell>
          <cell r="I517" t="str">
            <v>DIVISION INVERSIONES</v>
          </cell>
          <cell r="J517" t="str">
            <v>SI</v>
          </cell>
          <cell r="M517" t="str">
            <v>C</v>
          </cell>
          <cell r="P517">
            <v>761453</v>
          </cell>
          <cell r="Q517">
            <v>0</v>
          </cell>
          <cell r="X517" t="str">
            <v>5Tecnico</v>
          </cell>
          <cell r="AA517" t="str">
            <v>Mant</v>
          </cell>
        </row>
        <row r="518">
          <cell r="C518" t="str">
            <v>CADAVID MEJIA LUIS GUILLERMO</v>
          </cell>
          <cell r="D518" t="str">
            <v>3010-16</v>
          </cell>
          <cell r="E518">
            <v>33955987.529166669</v>
          </cell>
          <cell r="F518" t="str">
            <v>Profesional Especializado</v>
          </cell>
          <cell r="G518" t="str">
            <v>22NOROCCIDENTE</v>
          </cell>
          <cell r="H518" t="str">
            <v>NOROCCIDENTE</v>
          </cell>
          <cell r="I518" t="str">
            <v>NOROCCIDENTE</v>
          </cell>
          <cell r="J518" t="str">
            <v>SI</v>
          </cell>
          <cell r="L518">
            <v>2003</v>
          </cell>
          <cell r="M518" t="str">
            <v>C</v>
          </cell>
          <cell r="N518" t="str">
            <v>P</v>
          </cell>
          <cell r="P518">
            <v>1551384</v>
          </cell>
          <cell r="Q518">
            <v>121100</v>
          </cell>
          <cell r="X518" t="str">
            <v>4Profesional</v>
          </cell>
          <cell r="Z518" t="str">
            <v>NOROCCIDENTE</v>
          </cell>
          <cell r="AA518" t="str">
            <v>crear</v>
          </cell>
        </row>
        <row r="519">
          <cell r="C519" t="str">
            <v>CAICEDO GALLEGO CARLOS ARTURO</v>
          </cell>
          <cell r="D519" t="str">
            <v>3020-12</v>
          </cell>
          <cell r="E519">
            <v>25294052.003333326</v>
          </cell>
          <cell r="F519" t="str">
            <v>Profesional Universitario</v>
          </cell>
          <cell r="G519" t="str">
            <v>15OSI</v>
          </cell>
          <cell r="H519" t="str">
            <v>OFICINA SISTEMATIZACION</v>
          </cell>
          <cell r="I519" t="str">
            <v>OFICINA DE SISTEMATIZACION</v>
          </cell>
          <cell r="J519" t="str">
            <v>SI</v>
          </cell>
          <cell r="M519" t="str">
            <v>C</v>
          </cell>
          <cell r="N519" t="str">
            <v>P</v>
          </cell>
          <cell r="P519">
            <v>1245845</v>
          </cell>
          <cell r="Q519">
            <v>0</v>
          </cell>
          <cell r="X519" t="str">
            <v>4Profesional</v>
          </cell>
          <cell r="AA519" t="str">
            <v>Mant</v>
          </cell>
        </row>
        <row r="520">
          <cell r="C520" t="str">
            <v>CANCINO NARANJO MAURICIO RAFAEL</v>
          </cell>
          <cell r="D520" t="str">
            <v>5120-09</v>
          </cell>
          <cell r="E520">
            <v>10643889.421249999</v>
          </cell>
          <cell r="F520" t="str">
            <v>Auxiliar Administrativo</v>
          </cell>
          <cell r="G520" t="str">
            <v>19SDF</v>
          </cell>
          <cell r="H520" t="str">
            <v>DIVISION TESORERIA</v>
          </cell>
          <cell r="I520" t="str">
            <v>DIVISION TESORERIA</v>
          </cell>
          <cell r="J520" t="str">
            <v>SI</v>
          </cell>
          <cell r="M520" t="str">
            <v>C</v>
          </cell>
          <cell r="P520">
            <v>468655</v>
          </cell>
          <cell r="Q520">
            <v>0</v>
          </cell>
          <cell r="X520" t="str">
            <v>6Asistencial</v>
          </cell>
          <cell r="AA520" t="str">
            <v>Mant</v>
          </cell>
        </row>
        <row r="521">
          <cell r="C521" t="str">
            <v>CARDONA GIRALDO MIRIAM</v>
          </cell>
          <cell r="D521" t="str">
            <v>3020-08</v>
          </cell>
          <cell r="E521">
            <v>21196717.882083338</v>
          </cell>
          <cell r="F521" t="str">
            <v>Profesional Universitario</v>
          </cell>
          <cell r="G521" t="str">
            <v>20SEG</v>
          </cell>
          <cell r="H521" t="str">
            <v>DIVISION TALENTO HUMANO</v>
          </cell>
          <cell r="I521" t="str">
            <v>DIVISION DE TALENTO HUMANO</v>
          </cell>
          <cell r="J521" t="str">
            <v>NO</v>
          </cell>
          <cell r="M521" t="str">
            <v>C</v>
          </cell>
          <cell r="P521">
            <v>1044033</v>
          </cell>
          <cell r="Q521">
            <v>0</v>
          </cell>
          <cell r="X521" t="str">
            <v>4Profesional</v>
          </cell>
          <cell r="AA521" t="str">
            <v>Mant</v>
          </cell>
        </row>
        <row r="522">
          <cell r="C522" t="str">
            <v>CARREÑO MORENO LUZ MARINA</v>
          </cell>
          <cell r="D522" t="str">
            <v>4065-15</v>
          </cell>
          <cell r="E522">
            <v>18995922.495416671</v>
          </cell>
          <cell r="F522" t="str">
            <v>Técnico Administrativo</v>
          </cell>
          <cell r="G522" t="str">
            <v>19SDF</v>
          </cell>
          <cell r="H522" t="str">
            <v>DIVISION INVERSIONES</v>
          </cell>
          <cell r="I522" t="str">
            <v>DIVISION INVERSIONES</v>
          </cell>
          <cell r="J522" t="str">
            <v>SI</v>
          </cell>
          <cell r="M522" t="str">
            <v>C</v>
          </cell>
          <cell r="P522">
            <v>935634</v>
          </cell>
          <cell r="Q522">
            <v>0</v>
          </cell>
          <cell r="X522" t="str">
            <v>5Tecnico</v>
          </cell>
          <cell r="AA522" t="str">
            <v>Mant</v>
          </cell>
        </row>
        <row r="523">
          <cell r="C523" t="str">
            <v>CARRILLO PEREA ADRIANA PATRICIA</v>
          </cell>
          <cell r="D523" t="str">
            <v>3020-06</v>
          </cell>
          <cell r="E523">
            <v>18995922.495416671</v>
          </cell>
          <cell r="F523" t="str">
            <v>Profesional Universitario</v>
          </cell>
          <cell r="G523" t="str">
            <v>24ORIENTE</v>
          </cell>
          <cell r="H523" t="str">
            <v>ORIENTE</v>
          </cell>
          <cell r="I523" t="str">
            <v>ORIENTE</v>
          </cell>
          <cell r="J523" t="str">
            <v>SI</v>
          </cell>
          <cell r="M523" t="str">
            <v>C</v>
          </cell>
          <cell r="P523">
            <v>935634</v>
          </cell>
          <cell r="Q523">
            <v>0</v>
          </cell>
          <cell r="X523" t="str">
            <v>4Profesional</v>
          </cell>
          <cell r="Z523" t="str">
            <v>ORIENTE</v>
          </cell>
          <cell r="AA523" t="str">
            <v>Mant</v>
          </cell>
        </row>
        <row r="524">
          <cell r="C524">
            <v>1.010101010102</v>
          </cell>
          <cell r="D524" t="str">
            <v>1020-12</v>
          </cell>
          <cell r="E524">
            <v>64541762.831666656</v>
          </cell>
          <cell r="F524" t="str">
            <v>Asesor</v>
          </cell>
          <cell r="G524" t="str">
            <v>20SEG</v>
          </cell>
          <cell r="H524" t="str">
            <v>SECRETARIA GENERAL</v>
          </cell>
          <cell r="I524" t="str">
            <v>SECRETARIA GENERAL</v>
          </cell>
          <cell r="J524" t="str">
            <v>NO</v>
          </cell>
          <cell r="M524" t="str">
            <v>C</v>
          </cell>
          <cell r="N524" t="str">
            <v>V</v>
          </cell>
          <cell r="P524">
            <v>3178970</v>
          </cell>
          <cell r="Q524">
            <v>0</v>
          </cell>
          <cell r="X524" t="str">
            <v>2Asesor</v>
          </cell>
          <cell r="AA524" t="str">
            <v>crear</v>
          </cell>
        </row>
        <row r="525">
          <cell r="C525" t="str">
            <v>CASTAÑO GARCIA GERMAN</v>
          </cell>
          <cell r="D525" t="str">
            <v>3020-06</v>
          </cell>
          <cell r="E525">
            <v>18995922.495416671</v>
          </cell>
          <cell r="F525" t="str">
            <v>Profesional Universitario</v>
          </cell>
          <cell r="G525" t="str">
            <v>25SUROCCIDENTE</v>
          </cell>
          <cell r="H525" t="str">
            <v>SUROCCIDENTE</v>
          </cell>
          <cell r="I525" t="str">
            <v>SUROCCIDENTE</v>
          </cell>
          <cell r="J525" t="str">
            <v>SI</v>
          </cell>
          <cell r="M525" t="str">
            <v>C</v>
          </cell>
          <cell r="P525">
            <v>935634</v>
          </cell>
          <cell r="Q525">
            <v>0</v>
          </cell>
          <cell r="X525" t="str">
            <v>4Profesional</v>
          </cell>
          <cell r="Z525" t="str">
            <v>SUROCCIDENTE</v>
          </cell>
          <cell r="AA525" t="str">
            <v>Mant</v>
          </cell>
        </row>
        <row r="526">
          <cell r="C526" t="str">
            <v>CASTAÑO LOPEZ JHON JAIRO</v>
          </cell>
          <cell r="D526" t="str">
            <v>3020-06</v>
          </cell>
          <cell r="E526">
            <v>18995922.495416671</v>
          </cell>
          <cell r="F526" t="str">
            <v>Profesional Universitario</v>
          </cell>
          <cell r="G526" t="str">
            <v>22NOROCCIDENTE</v>
          </cell>
          <cell r="H526" t="str">
            <v>NOROCCIDENTE</v>
          </cell>
          <cell r="I526" t="str">
            <v>NOROCCIDENTE</v>
          </cell>
          <cell r="J526" t="str">
            <v>SI</v>
          </cell>
          <cell r="M526" t="str">
            <v>C</v>
          </cell>
          <cell r="P526">
            <v>935634</v>
          </cell>
          <cell r="Q526">
            <v>0</v>
          </cell>
          <cell r="X526" t="str">
            <v>4Profesional</v>
          </cell>
          <cell r="Z526" t="str">
            <v>NOROCCIDENTE</v>
          </cell>
          <cell r="AA526" t="str">
            <v>Mant</v>
          </cell>
        </row>
        <row r="527">
          <cell r="C527" t="str">
            <v>CASTELLANOS GUTIERREZ INGRID ELIANA</v>
          </cell>
          <cell r="D527" t="str">
            <v>5040-20</v>
          </cell>
          <cell r="E527">
            <v>16138824.14833333</v>
          </cell>
          <cell r="F527" t="str">
            <v>Secretario Ejecutivo</v>
          </cell>
          <cell r="G527" t="str">
            <v>20SEG</v>
          </cell>
          <cell r="H527" t="str">
            <v>DIVISION SERVICIOS ADMINISTRATIVOS</v>
          </cell>
          <cell r="I527" t="str">
            <v>DIVISION SERVICIOS ADMINISTRATIVOS</v>
          </cell>
          <cell r="J527" t="str">
            <v>NO</v>
          </cell>
          <cell r="M527" t="str">
            <v>C</v>
          </cell>
          <cell r="P527">
            <v>764298</v>
          </cell>
          <cell r="Q527">
            <v>0</v>
          </cell>
          <cell r="X527" t="str">
            <v>6Asistencial</v>
          </cell>
          <cell r="AA527" t="str">
            <v>Mant</v>
          </cell>
        </row>
        <row r="528">
          <cell r="C528" t="str">
            <v>CASTRO MORENO GUSTAVO</v>
          </cell>
          <cell r="D528" t="str">
            <v>4065-15</v>
          </cell>
          <cell r="E528">
            <v>18995922.495416671</v>
          </cell>
          <cell r="F528" t="str">
            <v>Técnico Administrativo</v>
          </cell>
          <cell r="G528" t="str">
            <v>16SCC</v>
          </cell>
          <cell r="H528" t="str">
            <v>DIVISION CARTERA</v>
          </cell>
          <cell r="I528" t="str">
            <v>DIVISION CARTERA</v>
          </cell>
          <cell r="J528" t="str">
            <v>SI</v>
          </cell>
          <cell r="M528" t="str">
            <v>C</v>
          </cell>
          <cell r="P528">
            <v>935634</v>
          </cell>
          <cell r="Q528">
            <v>0</v>
          </cell>
          <cell r="X528" t="str">
            <v>5Tecnico</v>
          </cell>
          <cell r="AA528" t="str">
            <v>Mant</v>
          </cell>
        </row>
        <row r="529">
          <cell r="C529" t="str">
            <v>CHAVES DAVALOS JOSE FERNANDO</v>
          </cell>
          <cell r="D529" t="str">
            <v>4065-11</v>
          </cell>
          <cell r="E529">
            <v>16080398.177083332</v>
          </cell>
          <cell r="F529" t="str">
            <v>Técnico Administrativo</v>
          </cell>
          <cell r="G529" t="str">
            <v>14ODI</v>
          </cell>
          <cell r="H529" t="str">
            <v>OFICINA DIVULGACION</v>
          </cell>
          <cell r="I529" t="str">
            <v>OFICINA DE DIVULGACION</v>
          </cell>
          <cell r="J529" t="str">
            <v>NO</v>
          </cell>
          <cell r="M529" t="str">
            <v>C</v>
          </cell>
          <cell r="P529">
            <v>761453</v>
          </cell>
          <cell r="Q529">
            <v>0</v>
          </cell>
          <cell r="X529" t="str">
            <v>5Tecnico</v>
          </cell>
          <cell r="AA529" t="str">
            <v>Mant</v>
          </cell>
        </row>
        <row r="530">
          <cell r="C530" t="str">
            <v>CHAVES FERNANDEZ CARLOS ENRIQUE</v>
          </cell>
          <cell r="D530" t="str">
            <v>3010-17</v>
          </cell>
          <cell r="E530">
            <v>36079145.295416668</v>
          </cell>
          <cell r="F530" t="str">
            <v>Profesional Especializado</v>
          </cell>
          <cell r="G530" t="str">
            <v>11OCI</v>
          </cell>
          <cell r="H530" t="str">
            <v>OFICINA CONTROL INTERNO</v>
          </cell>
          <cell r="I530" t="str">
            <v>OFICINA DE CONTROL INTERNO</v>
          </cell>
          <cell r="J530" t="str">
            <v>NO</v>
          </cell>
          <cell r="L530">
            <v>2003</v>
          </cell>
          <cell r="M530" t="str">
            <v>C</v>
          </cell>
          <cell r="P530">
            <v>1665264</v>
          </cell>
          <cell r="Q530">
            <v>111795</v>
          </cell>
          <cell r="X530" t="str">
            <v>4Profesional</v>
          </cell>
          <cell r="AA530" t="str">
            <v>Mant</v>
          </cell>
        </row>
        <row r="531">
          <cell r="C531" t="str">
            <v>COIME CORTES JULIO NICOLAS</v>
          </cell>
          <cell r="D531" t="str">
            <v>5120-12</v>
          </cell>
          <cell r="E531">
            <v>13279546.932500001</v>
          </cell>
          <cell r="F531" t="str">
            <v>Auxiliar Administrativo</v>
          </cell>
          <cell r="G531" t="str">
            <v>20SEG</v>
          </cell>
          <cell r="H531" t="str">
            <v>DIVISION SERVICIOS ADMINISTRATIVOS</v>
          </cell>
          <cell r="I531" t="str">
            <v>CORRESPONDENCIA</v>
          </cell>
          <cell r="J531" t="str">
            <v>NO</v>
          </cell>
          <cell r="M531" t="str">
            <v>C</v>
          </cell>
          <cell r="P531">
            <v>596996</v>
          </cell>
          <cell r="Q531">
            <v>0</v>
          </cell>
          <cell r="X531" t="str">
            <v>6Asistencial</v>
          </cell>
          <cell r="AA531" t="str">
            <v>Mant</v>
          </cell>
        </row>
        <row r="532">
          <cell r="C532" t="str">
            <v>COMBARIZA MARTIN MARIA TERESA</v>
          </cell>
          <cell r="D532" t="str">
            <v>5040-20</v>
          </cell>
          <cell r="E532">
            <v>16138824.14833333</v>
          </cell>
          <cell r="F532" t="str">
            <v>Secretario Ejecutivo</v>
          </cell>
          <cell r="G532" t="str">
            <v>19SDF</v>
          </cell>
          <cell r="H532" t="str">
            <v>DIVISION TESORERIA</v>
          </cell>
          <cell r="I532" t="str">
            <v>DIVISION TESORERIA</v>
          </cell>
          <cell r="J532" t="str">
            <v>SI</v>
          </cell>
          <cell r="M532" t="str">
            <v>C</v>
          </cell>
          <cell r="P532">
            <v>764298</v>
          </cell>
          <cell r="Q532">
            <v>0</v>
          </cell>
          <cell r="X532" t="str">
            <v>6Asistencial</v>
          </cell>
          <cell r="AA532" t="str">
            <v>Mant</v>
          </cell>
        </row>
        <row r="533">
          <cell r="C533" t="str">
            <v>CONTENTO INFANTE FANNY</v>
          </cell>
          <cell r="D533" t="str">
            <v>3020-12</v>
          </cell>
          <cell r="E533">
            <v>25294052.003333326</v>
          </cell>
          <cell r="F533" t="str">
            <v>Profesional Universitario</v>
          </cell>
          <cell r="G533" t="str">
            <v>20SEG</v>
          </cell>
          <cell r="H533" t="str">
            <v>DIVISION TALENTO HUMANO</v>
          </cell>
          <cell r="I533" t="str">
            <v>CAPACITACION</v>
          </cell>
          <cell r="J533" t="str">
            <v>NO</v>
          </cell>
          <cell r="M533" t="str">
            <v>C</v>
          </cell>
          <cell r="P533">
            <v>1245845</v>
          </cell>
          <cell r="Q533">
            <v>0</v>
          </cell>
          <cell r="X533" t="str">
            <v>4Profesional</v>
          </cell>
          <cell r="AA533" t="str">
            <v>Mant</v>
          </cell>
        </row>
        <row r="534">
          <cell r="C534" t="str">
            <v>DAZA  CARMEN ALICIA-(CARMENZA)</v>
          </cell>
          <cell r="D534" t="str">
            <v>4065-09</v>
          </cell>
          <cell r="E534">
            <v>14586952.714583334</v>
          </cell>
          <cell r="F534" t="str">
            <v>Técnico Administrativo</v>
          </cell>
          <cell r="G534" t="str">
            <v>20SEG</v>
          </cell>
          <cell r="H534" t="str">
            <v>DIVISION ATENCION AL USUARIO - QUEJAS Y RECLAMOS</v>
          </cell>
          <cell r="I534" t="str">
            <v>DIVISION ATENCION AL USUARIO - QUEJAS Y RECLAMOS</v>
          </cell>
          <cell r="J534" t="str">
            <v>SI</v>
          </cell>
          <cell r="L534">
            <v>2003</v>
          </cell>
          <cell r="M534" t="str">
            <v>C</v>
          </cell>
          <cell r="P534">
            <v>688731</v>
          </cell>
          <cell r="Q534">
            <v>0</v>
          </cell>
          <cell r="X534" t="str">
            <v>5Tecnico</v>
          </cell>
          <cell r="AA534" t="str">
            <v>Mant</v>
          </cell>
        </row>
        <row r="535">
          <cell r="C535" t="str">
            <v>DAZA  LUZ MARIA</v>
          </cell>
          <cell r="D535" t="str">
            <v>3010-17</v>
          </cell>
          <cell r="E535">
            <v>35377361.200833336</v>
          </cell>
          <cell r="F535" t="str">
            <v>Profesional Especializado</v>
          </cell>
          <cell r="G535" t="str">
            <v>13OJU</v>
          </cell>
          <cell r="H535" t="str">
            <v>OFICINA JURIDICA</v>
          </cell>
          <cell r="I535" t="str">
            <v>OFICINA JURIDICA</v>
          </cell>
          <cell r="J535" t="str">
            <v>NO</v>
          </cell>
          <cell r="M535" t="str">
            <v>C</v>
          </cell>
          <cell r="P535">
            <v>1665264</v>
          </cell>
          <cell r="Q535">
            <v>77229</v>
          </cell>
          <cell r="X535" t="str">
            <v>4Profesional</v>
          </cell>
          <cell r="AA535" t="str">
            <v>Mant</v>
          </cell>
        </row>
        <row r="536">
          <cell r="C536">
            <v>4</v>
          </cell>
          <cell r="D536" t="str">
            <v>3010-17</v>
          </cell>
          <cell r="E536">
            <v>33809401.822500005</v>
          </cell>
          <cell r="F536" t="str">
            <v>Profesional Especializado</v>
          </cell>
          <cell r="G536" t="str">
            <v>23NORTE</v>
          </cell>
          <cell r="H536" t="str">
            <v>NORTE</v>
          </cell>
          <cell r="I536" t="str">
            <v>NORTE</v>
          </cell>
          <cell r="J536" t="str">
            <v>SI</v>
          </cell>
          <cell r="M536" t="str">
            <v>C</v>
          </cell>
          <cell r="N536" t="str">
            <v>V</v>
          </cell>
          <cell r="P536">
            <v>1665264</v>
          </cell>
          <cell r="Q536">
            <v>0</v>
          </cell>
          <cell r="X536" t="str">
            <v>4Profesional</v>
          </cell>
          <cell r="Z536" t="str">
            <v>NORTE</v>
          </cell>
          <cell r="AA536" t="str">
            <v>crear</v>
          </cell>
        </row>
        <row r="537">
          <cell r="C537" t="str">
            <v>DELGADILLO CALDERON HELMER</v>
          </cell>
          <cell r="D537" t="str">
            <v>3020-07</v>
          </cell>
          <cell r="E537">
            <v>20011830.391249999</v>
          </cell>
          <cell r="F537" t="str">
            <v>Profesional Universitario</v>
          </cell>
          <cell r="G537" t="str">
            <v>22NOROCCIDENTE</v>
          </cell>
          <cell r="H537" t="str">
            <v>NOROCCIDENTE</v>
          </cell>
          <cell r="I537" t="str">
            <v>NOROCCIDENTE</v>
          </cell>
          <cell r="J537" t="str">
            <v>SI</v>
          </cell>
          <cell r="L537">
            <v>2003</v>
          </cell>
          <cell r="M537" t="str">
            <v>C</v>
          </cell>
          <cell r="P537">
            <v>985672</v>
          </cell>
          <cell r="Q537">
            <v>0</v>
          </cell>
          <cell r="X537" t="str">
            <v>4Profesional</v>
          </cell>
          <cell r="Z537" t="str">
            <v>NOROCCIDENTE</v>
          </cell>
          <cell r="AA537" t="str">
            <v>Mant</v>
          </cell>
        </row>
        <row r="538">
          <cell r="C538" t="str">
            <v>DIAZ DE-ALVAREZ AURORA</v>
          </cell>
          <cell r="D538" t="str">
            <v>5040-22</v>
          </cell>
          <cell r="E538">
            <v>17182482.831666667</v>
          </cell>
          <cell r="F538" t="str">
            <v>Secretario Ejecutivo</v>
          </cell>
          <cell r="G538" t="str">
            <v>19SDF</v>
          </cell>
          <cell r="H538" t="str">
            <v>SUBDIRECCION FINANCIERA</v>
          </cell>
          <cell r="I538" t="str">
            <v>SUBDIRECCION FINANCIERA</v>
          </cell>
          <cell r="J538" t="str">
            <v>SI</v>
          </cell>
          <cell r="L538">
            <v>2003</v>
          </cell>
          <cell r="M538" t="str">
            <v>C</v>
          </cell>
          <cell r="N538" t="str">
            <v>P</v>
          </cell>
          <cell r="P538">
            <v>846314</v>
          </cell>
          <cell r="Q538">
            <v>0</v>
          </cell>
          <cell r="X538" t="str">
            <v>6Asistencial</v>
          </cell>
          <cell r="AA538" t="str">
            <v>Mant</v>
          </cell>
        </row>
        <row r="539">
          <cell r="C539" t="str">
            <v>DIAZ INFANTE LUZ STELLA</v>
          </cell>
          <cell r="D539" t="str">
            <v>5040-20</v>
          </cell>
          <cell r="E539">
            <v>16138824.14833333</v>
          </cell>
          <cell r="F539" t="str">
            <v>Secretario Ejecutivo</v>
          </cell>
          <cell r="G539" t="str">
            <v>12OPL</v>
          </cell>
          <cell r="H539" t="str">
            <v>OFICINA PLANEACION</v>
          </cell>
          <cell r="I539" t="str">
            <v>OFICINA DE PLANEACION</v>
          </cell>
          <cell r="J539" t="str">
            <v>NO</v>
          </cell>
          <cell r="M539" t="str">
            <v>C</v>
          </cell>
          <cell r="P539">
            <v>764298</v>
          </cell>
          <cell r="Q539">
            <v>0</v>
          </cell>
          <cell r="X539" t="str">
            <v>6Asistencial</v>
          </cell>
          <cell r="AA539" t="str">
            <v>Mant</v>
          </cell>
        </row>
        <row r="540">
          <cell r="C540" t="str">
            <v>DIAZ SOTO JAIR ARMANDO</v>
          </cell>
          <cell r="D540" t="str">
            <v>4065-15</v>
          </cell>
          <cell r="E540">
            <v>18995922.495416671</v>
          </cell>
          <cell r="F540" t="str">
            <v>Técnico Administrativo</v>
          </cell>
          <cell r="G540" t="str">
            <v>23NORTE</v>
          </cell>
          <cell r="H540" t="str">
            <v>NORTE</v>
          </cell>
          <cell r="I540" t="str">
            <v>NORTE</v>
          </cell>
          <cell r="J540" t="str">
            <v>SI</v>
          </cell>
          <cell r="M540" t="str">
            <v>C</v>
          </cell>
          <cell r="P540">
            <v>935634</v>
          </cell>
          <cell r="Q540">
            <v>0</v>
          </cell>
          <cell r="X540" t="str">
            <v>5Tecnico</v>
          </cell>
          <cell r="Z540" t="str">
            <v>NORTE</v>
          </cell>
          <cell r="AA540" t="str">
            <v>Mant</v>
          </cell>
        </row>
        <row r="541">
          <cell r="C541" t="str">
            <v>ESQUIVEL GONZALEZ ANGEL ANTONIO</v>
          </cell>
          <cell r="D541" t="str">
            <v>4065-11</v>
          </cell>
          <cell r="E541">
            <v>16080398.177083332</v>
          </cell>
          <cell r="F541" t="str">
            <v>Técnico Administrativo</v>
          </cell>
          <cell r="G541" t="str">
            <v>20SEG</v>
          </cell>
          <cell r="H541" t="str">
            <v>DIVISION SERVICIOS ADMINISTRATIVOS</v>
          </cell>
          <cell r="I541" t="str">
            <v>CORRESPONDENCIA</v>
          </cell>
          <cell r="J541" t="str">
            <v>NO</v>
          </cell>
          <cell r="M541" t="str">
            <v>C</v>
          </cell>
          <cell r="P541">
            <v>761453</v>
          </cell>
          <cell r="Q541">
            <v>0</v>
          </cell>
          <cell r="X541" t="str">
            <v>5Tecnico</v>
          </cell>
          <cell r="AA541" t="str">
            <v>Mant</v>
          </cell>
        </row>
        <row r="542">
          <cell r="C542" t="str">
            <v>FRANCO VARGAS MARIA HELENA</v>
          </cell>
          <cell r="D542" t="str">
            <v>5040-20</v>
          </cell>
          <cell r="E542">
            <v>16138824.14833333</v>
          </cell>
          <cell r="F542" t="str">
            <v>Secretario Ejecutivo</v>
          </cell>
          <cell r="G542" t="str">
            <v>18SRI</v>
          </cell>
          <cell r="H542" t="str">
            <v>SUBDIRECCION REL INTERNALES</v>
          </cell>
          <cell r="I542" t="str">
            <v>SUBDIRECCION DE REL INTERNALES</v>
          </cell>
          <cell r="J542" t="str">
            <v>SI</v>
          </cell>
          <cell r="M542" t="str">
            <v>C</v>
          </cell>
          <cell r="P542">
            <v>764298</v>
          </cell>
          <cell r="Q542">
            <v>0</v>
          </cell>
          <cell r="X542" t="str">
            <v>6Asistencial</v>
          </cell>
          <cell r="AA542" t="str">
            <v>Mant</v>
          </cell>
        </row>
        <row r="543">
          <cell r="C543" t="str">
            <v>GAITAN LEON JORGE NELSON</v>
          </cell>
          <cell r="D543" t="str">
            <v>4065-15</v>
          </cell>
          <cell r="E543">
            <v>18995922.495416671</v>
          </cell>
          <cell r="F543" t="str">
            <v>Técnico Administrativo</v>
          </cell>
          <cell r="G543" t="str">
            <v>19SDF</v>
          </cell>
          <cell r="H543" t="str">
            <v>DIVISION PRESUPUESTO</v>
          </cell>
          <cell r="I543" t="str">
            <v>DIVISION DE PRESUPUESTO</v>
          </cell>
          <cell r="J543" t="str">
            <v>SI</v>
          </cell>
          <cell r="M543" t="str">
            <v>C</v>
          </cell>
          <cell r="P543">
            <v>935634</v>
          </cell>
          <cell r="Q543">
            <v>0</v>
          </cell>
          <cell r="X543" t="str">
            <v>5Tecnico</v>
          </cell>
          <cell r="AA543" t="str">
            <v>Mant</v>
          </cell>
        </row>
        <row r="544">
          <cell r="C544" t="str">
            <v>GIRALDO DE VALENCIA RUTH DEL-SOCORRO</v>
          </cell>
          <cell r="D544" t="str">
            <v>3010-16</v>
          </cell>
          <cell r="E544">
            <v>31497327.178750005</v>
          </cell>
          <cell r="F544" t="str">
            <v>Profesional Especializado</v>
          </cell>
          <cell r="G544" t="str">
            <v>25SUROCCIDENTE</v>
          </cell>
          <cell r="H544" t="str">
            <v>SUROCCIDENTE</v>
          </cell>
          <cell r="I544" t="str">
            <v>SUROCCIDENTE</v>
          </cell>
          <cell r="J544" t="str">
            <v>SI</v>
          </cell>
          <cell r="L544">
            <v>2004</v>
          </cell>
          <cell r="M544" t="str">
            <v>C</v>
          </cell>
          <cell r="N544" t="str">
            <v>P</v>
          </cell>
          <cell r="P544">
            <v>1551384</v>
          </cell>
          <cell r="Q544">
            <v>0</v>
          </cell>
          <cell r="X544" t="str">
            <v>4Profesional</v>
          </cell>
          <cell r="Z544" t="str">
            <v>SUROCCIDENTE</v>
          </cell>
          <cell r="AA544" t="str">
            <v>crear</v>
          </cell>
        </row>
        <row r="545">
          <cell r="C545" t="str">
            <v>GOMEZ JIMENEZ HENRY</v>
          </cell>
          <cell r="D545" t="str">
            <v>5310-15</v>
          </cell>
          <cell r="E545">
            <v>22621187.487499997</v>
          </cell>
          <cell r="F545" t="str">
            <v>Conductor Mec (Asignado)</v>
          </cell>
          <cell r="G545" t="str">
            <v>16SCC</v>
          </cell>
          <cell r="H545" t="str">
            <v>SUBDIRECCION CREDITO Y CARTERA</v>
          </cell>
          <cell r="I545" t="str">
            <v>SUBDIRECCION DE CREDITO Y CARTERA</v>
          </cell>
          <cell r="J545" t="str">
            <v>SI</v>
          </cell>
          <cell r="M545" t="str">
            <v>C</v>
          </cell>
          <cell r="P545">
            <v>659101</v>
          </cell>
          <cell r="Q545">
            <v>0</v>
          </cell>
          <cell r="X545" t="str">
            <v>6Asistencial</v>
          </cell>
          <cell r="AA545" t="str">
            <v>Mant</v>
          </cell>
        </row>
        <row r="546">
          <cell r="C546" t="str">
            <v>GOMEZ SILVA PEDRO ENRIQUE</v>
          </cell>
          <cell r="D546" t="str">
            <v>3020-08</v>
          </cell>
          <cell r="E546">
            <v>21196717.882083338</v>
          </cell>
          <cell r="F546" t="str">
            <v>Profesional Universitario</v>
          </cell>
          <cell r="G546" t="str">
            <v>21CENTRO</v>
          </cell>
          <cell r="H546" t="str">
            <v>CENTRO</v>
          </cell>
          <cell r="I546" t="str">
            <v>CENTRO</v>
          </cell>
          <cell r="J546" t="str">
            <v>SI</v>
          </cell>
          <cell r="L546">
            <v>2003</v>
          </cell>
          <cell r="M546" t="str">
            <v>C</v>
          </cell>
          <cell r="P546">
            <v>1044033</v>
          </cell>
          <cell r="Q546">
            <v>0</v>
          </cell>
          <cell r="X546" t="str">
            <v>4Profesional</v>
          </cell>
          <cell r="Z546" t="str">
            <v>CENTRO</v>
          </cell>
          <cell r="AA546" t="str">
            <v>Mant</v>
          </cell>
        </row>
        <row r="547">
          <cell r="C547" t="str">
            <v>BUSTOS COLORADO BERTHA MIREYA</v>
          </cell>
          <cell r="D547" t="str">
            <v>4065-12</v>
          </cell>
          <cell r="E547">
            <v>16415181.84</v>
          </cell>
          <cell r="F547" t="str">
            <v>Técnico Administrativo</v>
          </cell>
          <cell r="G547" t="str">
            <v>13OJU</v>
          </cell>
          <cell r="H547" t="str">
            <v>OFICINA JURIDICA</v>
          </cell>
          <cell r="I547" t="str">
            <v>OFICINA JURIDICA</v>
          </cell>
          <cell r="J547" t="str">
            <v>NO</v>
          </cell>
          <cell r="M547" t="str">
            <v>C</v>
          </cell>
          <cell r="P547">
            <v>808521</v>
          </cell>
          <cell r="Q547">
            <v>0</v>
          </cell>
          <cell r="X547" t="str">
            <v>5Tecnico</v>
          </cell>
          <cell r="AA547" t="str">
            <v>Mant</v>
          </cell>
        </row>
        <row r="548">
          <cell r="C548" t="str">
            <v>GOMEZ ZAPATA ALBA RUBIELA</v>
          </cell>
          <cell r="D548" t="str">
            <v>5040-16</v>
          </cell>
          <cell r="E548">
            <v>14586952.714583334</v>
          </cell>
          <cell r="F548" t="str">
            <v>Secretario Ejecutivo</v>
          </cell>
          <cell r="G548" t="str">
            <v>22NOROCCIDENTE</v>
          </cell>
          <cell r="H548" t="str">
            <v>NOROCCIDENTE</v>
          </cell>
          <cell r="I548" t="str">
            <v>NOROCCIDENTE</v>
          </cell>
          <cell r="J548" t="str">
            <v>SI</v>
          </cell>
          <cell r="L548" t="str">
            <v>MCF</v>
          </cell>
          <cell r="M548" t="str">
            <v>C</v>
          </cell>
          <cell r="N548" t="str">
            <v>P</v>
          </cell>
          <cell r="P548">
            <v>688731</v>
          </cell>
          <cell r="Q548">
            <v>0</v>
          </cell>
          <cell r="X548" t="str">
            <v>6Asistencial</v>
          </cell>
          <cell r="Z548" t="str">
            <v>NOROCCIDENTE</v>
          </cell>
          <cell r="AA548" t="str">
            <v>Mant</v>
          </cell>
        </row>
        <row r="549">
          <cell r="C549" t="str">
            <v>GUTIERREZ CASTRO GERARDO</v>
          </cell>
          <cell r="D549" t="str">
            <v>3020-12</v>
          </cell>
          <cell r="E549">
            <v>25294052.003333326</v>
          </cell>
          <cell r="F549" t="str">
            <v>Profesional Universitario</v>
          </cell>
          <cell r="G549" t="str">
            <v>17SFA</v>
          </cell>
          <cell r="H549" t="str">
            <v>DIVISION FONDOS</v>
          </cell>
          <cell r="I549" t="str">
            <v>DIVISION FONDOS</v>
          </cell>
          <cell r="J549" t="str">
            <v>SI</v>
          </cell>
          <cell r="M549" t="str">
            <v>C</v>
          </cell>
          <cell r="P549">
            <v>1245845</v>
          </cell>
          <cell r="Q549">
            <v>0</v>
          </cell>
          <cell r="X549" t="str">
            <v>4Profesional</v>
          </cell>
          <cell r="AA549" t="str">
            <v>Mant</v>
          </cell>
        </row>
        <row r="550">
          <cell r="C550" t="str">
            <v>GUTIERREZ GOMEZ MARIA ALICIA</v>
          </cell>
          <cell r="D550" t="str">
            <v>3010-17</v>
          </cell>
          <cell r="E550">
            <v>33809401.822500005</v>
          </cell>
          <cell r="F550" t="str">
            <v>Profesional Especializado</v>
          </cell>
          <cell r="G550" t="str">
            <v>19SDF</v>
          </cell>
          <cell r="H550" t="str">
            <v>DIVISION CONTABILIDAD</v>
          </cell>
          <cell r="I550" t="str">
            <v>DIVISION CONTABILIDAD</v>
          </cell>
          <cell r="J550" t="str">
            <v>SI</v>
          </cell>
          <cell r="M550" t="str">
            <v>C</v>
          </cell>
          <cell r="N550" t="str">
            <v>P</v>
          </cell>
          <cell r="P550">
            <v>1665264</v>
          </cell>
          <cell r="Q550">
            <v>0</v>
          </cell>
          <cell r="X550" t="str">
            <v>4Profesional</v>
          </cell>
          <cell r="AA550" t="str">
            <v>Mant</v>
          </cell>
        </row>
        <row r="551">
          <cell r="C551" t="str">
            <v>GUTIERREZ RAMIREZ ISABEL CRISTINA</v>
          </cell>
          <cell r="D551" t="str">
            <v>3020-14</v>
          </cell>
          <cell r="E551">
            <v>28869179.669583336</v>
          </cell>
          <cell r="F551" t="str">
            <v>Profesional Universitario</v>
          </cell>
          <cell r="G551" t="str">
            <v>16SCC</v>
          </cell>
          <cell r="H551" t="str">
            <v>DIVISION CREDITO</v>
          </cell>
          <cell r="I551" t="str">
            <v>DIVISION CREDITO</v>
          </cell>
          <cell r="J551" t="str">
            <v>SI</v>
          </cell>
          <cell r="M551" t="str">
            <v>C</v>
          </cell>
          <cell r="P551">
            <v>1345530</v>
          </cell>
          <cell r="Q551">
            <v>76406</v>
          </cell>
          <cell r="X551" t="str">
            <v>4Profesional</v>
          </cell>
          <cell r="AA551" t="str">
            <v>Mant</v>
          </cell>
        </row>
        <row r="552">
          <cell r="C552" t="str">
            <v>HERNANDEZ RICAURTE DORA INES</v>
          </cell>
          <cell r="D552" t="str">
            <v>3010-17</v>
          </cell>
          <cell r="E552">
            <v>33809401.822500005</v>
          </cell>
          <cell r="F552" t="str">
            <v>Profesional Especializado</v>
          </cell>
          <cell r="G552" t="str">
            <v>11OCI</v>
          </cell>
          <cell r="H552" t="str">
            <v>OFICINA CONTROL INTERNO</v>
          </cell>
          <cell r="I552" t="str">
            <v>OFICINA DE CONTROL INTERNO</v>
          </cell>
          <cell r="J552" t="str">
            <v>NO</v>
          </cell>
          <cell r="M552" t="str">
            <v>C</v>
          </cell>
          <cell r="P552">
            <v>1665264</v>
          </cell>
          <cell r="Q552">
            <v>0</v>
          </cell>
          <cell r="X552" t="str">
            <v>4Profesional</v>
          </cell>
          <cell r="AA552" t="str">
            <v>Mant</v>
          </cell>
        </row>
        <row r="553">
          <cell r="C553" t="str">
            <v>JAIMES ZAMUDIO ORLANDO</v>
          </cell>
          <cell r="D553" t="str">
            <v>3020-12</v>
          </cell>
          <cell r="E553">
            <v>27130129.194166671</v>
          </cell>
          <cell r="F553" t="str">
            <v>Profesional Universitario</v>
          </cell>
          <cell r="G553" t="str">
            <v>11OCI</v>
          </cell>
          <cell r="H553" t="str">
            <v>OFICINA CONTROL INTERNO</v>
          </cell>
          <cell r="I553" t="str">
            <v>OFICINA DE CONTROL INTERNO</v>
          </cell>
          <cell r="J553" t="str">
            <v>NO</v>
          </cell>
          <cell r="L553">
            <v>2005</v>
          </cell>
          <cell r="M553" t="str">
            <v>C</v>
          </cell>
          <cell r="P553">
            <v>1245845</v>
          </cell>
          <cell r="Q553">
            <v>90435</v>
          </cell>
          <cell r="X553" t="str">
            <v>4Profesional</v>
          </cell>
          <cell r="AA553" t="str">
            <v>Mant</v>
          </cell>
        </row>
        <row r="554">
          <cell r="C554">
            <v>5</v>
          </cell>
          <cell r="D554" t="str">
            <v>1045-11</v>
          </cell>
          <cell r="E554">
            <v>79503861.504583329</v>
          </cell>
          <cell r="F554" t="str">
            <v>Jefe de Oficina Asesora de Comunicaciones o de Prensa o de Jurídica o de Planeación</v>
          </cell>
          <cell r="G554" t="str">
            <v>13OJU</v>
          </cell>
          <cell r="H554" t="str">
            <v>OFICINA JURIDICA</v>
          </cell>
          <cell r="I554" t="str">
            <v>OFICINA JURIDICA</v>
          </cell>
          <cell r="J554" t="str">
            <v>NO</v>
          </cell>
          <cell r="M554" t="str">
            <v>LNR</v>
          </cell>
          <cell r="N554" t="str">
            <v>V</v>
          </cell>
          <cell r="P554">
            <v>3022647</v>
          </cell>
          <cell r="Q554">
            <v>0</v>
          </cell>
          <cell r="X554" t="str">
            <v>2Asesor</v>
          </cell>
          <cell r="AA554" t="str">
            <v>crear</v>
          </cell>
        </row>
        <row r="555">
          <cell r="C555" t="str">
            <v>LADINO MONCAYO OSCAR ORLANDO</v>
          </cell>
          <cell r="D555" t="str">
            <v>5310-15</v>
          </cell>
          <cell r="E555">
            <v>22621187.487499997</v>
          </cell>
          <cell r="F555" t="str">
            <v>Conductor Mec (Asignado)</v>
          </cell>
          <cell r="G555" t="str">
            <v>19SDF</v>
          </cell>
          <cell r="H555" t="str">
            <v>SUBDIRECCION FINANCIERA</v>
          </cell>
          <cell r="I555" t="str">
            <v>SUBDIRECCION FINANCIERA</v>
          </cell>
          <cell r="J555" t="str">
            <v>SI</v>
          </cell>
          <cell r="M555" t="str">
            <v>C</v>
          </cell>
          <cell r="P555">
            <v>659101</v>
          </cell>
          <cell r="Q555">
            <v>0</v>
          </cell>
          <cell r="X555" t="str">
            <v>6Asistencial</v>
          </cell>
          <cell r="AA555" t="str">
            <v>Mant</v>
          </cell>
        </row>
        <row r="556">
          <cell r="C556" t="str">
            <v>LAVALLE MERCADO DAGOBERTO</v>
          </cell>
          <cell r="D556" t="str">
            <v>3020-06</v>
          </cell>
          <cell r="E556">
            <v>18995922.495416671</v>
          </cell>
          <cell r="F556" t="str">
            <v>Profesional Universitario</v>
          </cell>
          <cell r="G556" t="str">
            <v>23NORTE</v>
          </cell>
          <cell r="H556" t="str">
            <v>NORTE</v>
          </cell>
          <cell r="I556" t="str">
            <v>NORTE</v>
          </cell>
          <cell r="J556" t="str">
            <v>SI</v>
          </cell>
          <cell r="M556" t="str">
            <v>C</v>
          </cell>
          <cell r="P556">
            <v>935634</v>
          </cell>
          <cell r="Q556">
            <v>0</v>
          </cell>
          <cell r="X556" t="str">
            <v>4Profesional</v>
          </cell>
          <cell r="Z556" t="str">
            <v>NORTE</v>
          </cell>
          <cell r="AA556" t="str">
            <v>Mant</v>
          </cell>
        </row>
        <row r="557">
          <cell r="C557" t="str">
            <v>LEAL RODRIGUEZ CARLOS JULIO</v>
          </cell>
          <cell r="D557" t="str">
            <v>3010-17</v>
          </cell>
          <cell r="E557">
            <v>37264296.721666679</v>
          </cell>
          <cell r="F557" t="str">
            <v>Profesional Especializado</v>
          </cell>
          <cell r="G557" t="str">
            <v>12OPL</v>
          </cell>
          <cell r="H557" t="str">
            <v>OFICINA PLANEACION</v>
          </cell>
          <cell r="I557" t="str">
            <v>ORGANI Y METODOS</v>
          </cell>
          <cell r="J557" t="str">
            <v>NO</v>
          </cell>
          <cell r="L557">
            <v>2003</v>
          </cell>
          <cell r="M557" t="str">
            <v>C</v>
          </cell>
          <cell r="P557">
            <v>1665264</v>
          </cell>
          <cell r="Q557">
            <v>170169</v>
          </cell>
          <cell r="X557" t="str">
            <v>4Profesional</v>
          </cell>
          <cell r="AA557" t="str">
            <v>Mant</v>
          </cell>
        </row>
        <row r="558">
          <cell r="C558" t="str">
            <v>LEMOS MARTINEZ JANNETT MATILDE</v>
          </cell>
          <cell r="D558" t="str">
            <v>5040-18</v>
          </cell>
          <cell r="E558">
            <v>15256479.260833334</v>
          </cell>
          <cell r="F558" t="str">
            <v>Secretario Ejecutivo</v>
          </cell>
          <cell r="G558" t="str">
            <v>21CENTRO</v>
          </cell>
          <cell r="H558" t="str">
            <v>CENTRO</v>
          </cell>
          <cell r="I558" t="str">
            <v>CENTRO</v>
          </cell>
          <cell r="J558" t="str">
            <v>SI</v>
          </cell>
          <cell r="L558" t="str">
            <v>MCF</v>
          </cell>
          <cell r="M558" t="str">
            <v>C</v>
          </cell>
          <cell r="P558">
            <v>721333</v>
          </cell>
          <cell r="Q558">
            <v>0</v>
          </cell>
          <cell r="X558" t="str">
            <v>6Asistencial</v>
          </cell>
          <cell r="Z558" t="str">
            <v>CENTRO</v>
          </cell>
          <cell r="AA558" t="str">
            <v>Mant</v>
          </cell>
        </row>
        <row r="559">
          <cell r="C559">
            <v>6</v>
          </cell>
          <cell r="D559" t="str">
            <v>3010-17</v>
          </cell>
          <cell r="E559">
            <v>33809401.822500005</v>
          </cell>
          <cell r="F559" t="str">
            <v>Profesional Especializado</v>
          </cell>
          <cell r="G559" t="str">
            <v>22NOROCCIDENTE</v>
          </cell>
          <cell r="H559" t="str">
            <v>NOROCCIDENTE</v>
          </cell>
          <cell r="I559" t="str">
            <v>NOROCCIDENTE</v>
          </cell>
          <cell r="J559" t="str">
            <v>SI</v>
          </cell>
          <cell r="M559" t="str">
            <v>C</v>
          </cell>
          <cell r="N559" t="str">
            <v>V</v>
          </cell>
          <cell r="P559">
            <v>1665264</v>
          </cell>
          <cell r="Q559">
            <v>0</v>
          </cell>
          <cell r="X559" t="str">
            <v>4Profesional</v>
          </cell>
          <cell r="Z559" t="str">
            <v>NOROCCIDENTE</v>
          </cell>
          <cell r="AA559" t="str">
            <v>crear</v>
          </cell>
        </row>
        <row r="560">
          <cell r="C560" t="str">
            <v>LOPEZ AYA SANDRA</v>
          </cell>
          <cell r="D560" t="str">
            <v>3020-10</v>
          </cell>
          <cell r="E560">
            <v>23062173.132083338</v>
          </cell>
          <cell r="F560" t="str">
            <v>Profesional Universitario</v>
          </cell>
          <cell r="G560" t="str">
            <v>21CENTRO</v>
          </cell>
          <cell r="H560" t="str">
            <v>CENTRO</v>
          </cell>
          <cell r="I560" t="str">
            <v>CENTRO</v>
          </cell>
          <cell r="J560" t="str">
            <v>SI</v>
          </cell>
          <cell r="L560" t="str">
            <v>MCF</v>
          </cell>
          <cell r="M560" t="str">
            <v>C</v>
          </cell>
          <cell r="P560">
            <v>1135915</v>
          </cell>
          <cell r="Q560">
            <v>0</v>
          </cell>
          <cell r="X560" t="str">
            <v>4Profesional</v>
          </cell>
          <cell r="Z560" t="str">
            <v>CENTRO</v>
          </cell>
          <cell r="AA560" t="str">
            <v>Mant</v>
          </cell>
        </row>
        <row r="561">
          <cell r="C561" t="str">
            <v>LOPEZ GOMEZ MARGARITA ALICIA</v>
          </cell>
          <cell r="D561" t="str">
            <v>4065-15</v>
          </cell>
          <cell r="E561">
            <v>18995922.495416671</v>
          </cell>
          <cell r="F561" t="str">
            <v>Técnico Administrativo</v>
          </cell>
          <cell r="G561" t="str">
            <v>16SCC</v>
          </cell>
          <cell r="H561" t="str">
            <v>DIVISION CREDITO</v>
          </cell>
          <cell r="I561" t="str">
            <v>DIVISION CREDITO</v>
          </cell>
          <cell r="J561" t="str">
            <v>SI</v>
          </cell>
          <cell r="M561" t="str">
            <v>C</v>
          </cell>
          <cell r="P561">
            <v>935634</v>
          </cell>
          <cell r="Q561">
            <v>0</v>
          </cell>
          <cell r="X561" t="str">
            <v>5Tecnico</v>
          </cell>
          <cell r="AA561" t="str">
            <v>Mant</v>
          </cell>
        </row>
        <row r="562">
          <cell r="C562" t="str">
            <v>LOPEZ MEJIA LUZ NANCY</v>
          </cell>
          <cell r="D562" t="str">
            <v>4065-15</v>
          </cell>
          <cell r="E562">
            <v>18995922.495416671</v>
          </cell>
          <cell r="F562" t="str">
            <v>Técnico Administrativo</v>
          </cell>
          <cell r="G562" t="str">
            <v>22NOROCCIDENTE</v>
          </cell>
          <cell r="H562" t="str">
            <v>NOROCCIDENTE</v>
          </cell>
          <cell r="I562" t="str">
            <v>NOROCCIDENTE</v>
          </cell>
          <cell r="J562" t="str">
            <v>SI</v>
          </cell>
          <cell r="L562" t="str">
            <v>MCF</v>
          </cell>
          <cell r="M562" t="str">
            <v>C</v>
          </cell>
          <cell r="P562">
            <v>935634</v>
          </cell>
          <cell r="Q562">
            <v>0</v>
          </cell>
          <cell r="X562" t="str">
            <v>5Tecnico</v>
          </cell>
          <cell r="Z562" t="str">
            <v>NOROCCIDENTE</v>
          </cell>
          <cell r="AA562" t="str">
            <v>Mant</v>
          </cell>
        </row>
        <row r="563">
          <cell r="C563">
            <v>7</v>
          </cell>
          <cell r="D563" t="str">
            <v>0042-10</v>
          </cell>
          <cell r="E563">
            <v>59903910.372499995</v>
          </cell>
          <cell r="F563" t="str">
            <v>Director Territorial</v>
          </cell>
          <cell r="G563" t="str">
            <v>24ORIENTE</v>
          </cell>
          <cell r="H563" t="str">
            <v>ORIENTE</v>
          </cell>
          <cell r="I563" t="str">
            <v>ORIENTE</v>
          </cell>
          <cell r="J563" t="str">
            <v>SI</v>
          </cell>
          <cell r="M563" t="str">
            <v>LNR</v>
          </cell>
          <cell r="N563" t="str">
            <v>V</v>
          </cell>
          <cell r="P563">
            <v>2277479</v>
          </cell>
          <cell r="Q563">
            <v>0</v>
          </cell>
          <cell r="X563" t="str">
            <v>1Directivo</v>
          </cell>
          <cell r="Z563" t="str">
            <v>ORIENTE</v>
          </cell>
          <cell r="AA563" t="str">
            <v>crear</v>
          </cell>
        </row>
        <row r="564">
          <cell r="C564" t="str">
            <v>MARTINEZ RODRIGUEZ CARLOS HELI</v>
          </cell>
          <cell r="D564" t="str">
            <v>5120-09</v>
          </cell>
          <cell r="E564">
            <v>10643889.421249999</v>
          </cell>
          <cell r="F564" t="str">
            <v>Auxiliar Administrativo</v>
          </cell>
          <cell r="G564" t="str">
            <v>20SEG</v>
          </cell>
          <cell r="H564" t="str">
            <v>DIVISION SERVICIOS ADMINISTRATIVOS</v>
          </cell>
          <cell r="I564" t="str">
            <v>PUBLICACIONES</v>
          </cell>
          <cell r="J564" t="str">
            <v>NO</v>
          </cell>
          <cell r="M564" t="str">
            <v>C</v>
          </cell>
          <cell r="P564">
            <v>468655</v>
          </cell>
          <cell r="Q564">
            <v>0</v>
          </cell>
          <cell r="X564" t="str">
            <v>6Asistencial</v>
          </cell>
          <cell r="AA564" t="str">
            <v>Mant</v>
          </cell>
        </row>
        <row r="565">
          <cell r="C565" t="str">
            <v>MARTINEZ TOVAR OSCAR</v>
          </cell>
          <cell r="D565" t="str">
            <v>4065-11</v>
          </cell>
          <cell r="E565">
            <v>16080398.177083332</v>
          </cell>
          <cell r="F565" t="str">
            <v>Técnico Administrativo</v>
          </cell>
          <cell r="G565" t="str">
            <v>11OCI</v>
          </cell>
          <cell r="H565" t="str">
            <v>OFICINA CONTROL INTERNO</v>
          </cell>
          <cell r="I565" t="str">
            <v>OFICINA DE CONTROL INTERNO</v>
          </cell>
          <cell r="J565" t="str">
            <v>NO</v>
          </cell>
          <cell r="M565" t="str">
            <v>C</v>
          </cell>
          <cell r="P565">
            <v>761453</v>
          </cell>
          <cell r="Q565">
            <v>0</v>
          </cell>
          <cell r="X565" t="str">
            <v>5Tecnico</v>
          </cell>
          <cell r="AA565" t="str">
            <v>Mant</v>
          </cell>
        </row>
        <row r="566">
          <cell r="C566" t="str">
            <v>MEDINA GARCIA ROBERTO</v>
          </cell>
          <cell r="D566" t="str">
            <v>4065-12</v>
          </cell>
          <cell r="E566">
            <v>16415181.84</v>
          </cell>
          <cell r="F566" t="str">
            <v>Técnico Administrativo</v>
          </cell>
          <cell r="G566" t="str">
            <v>21CENTRO</v>
          </cell>
          <cell r="H566" t="str">
            <v>CENTRO</v>
          </cell>
          <cell r="I566" t="str">
            <v>CENTRO</v>
          </cell>
          <cell r="J566" t="str">
            <v>SI</v>
          </cell>
          <cell r="M566" t="str">
            <v>C</v>
          </cell>
          <cell r="P566">
            <v>808521</v>
          </cell>
          <cell r="Q566">
            <v>0</v>
          </cell>
          <cell r="X566" t="str">
            <v>5Tecnico</v>
          </cell>
          <cell r="Z566" t="str">
            <v>CENTRO</v>
          </cell>
          <cell r="AA566" t="str">
            <v>Mant</v>
          </cell>
        </row>
        <row r="567">
          <cell r="C567" t="str">
            <v>MENDEZ CAMACHO CARMEN ALICIA</v>
          </cell>
          <cell r="D567" t="str">
            <v>3010-17</v>
          </cell>
          <cell r="E567">
            <v>33809401.822500005</v>
          </cell>
          <cell r="F567" t="str">
            <v>Profesional Especializado</v>
          </cell>
          <cell r="G567" t="str">
            <v>21CENTRO</v>
          </cell>
          <cell r="H567" t="str">
            <v>CENTRO</v>
          </cell>
          <cell r="I567" t="str">
            <v>CENTRO</v>
          </cell>
          <cell r="J567" t="str">
            <v>SI</v>
          </cell>
          <cell r="L567">
            <v>2003</v>
          </cell>
          <cell r="M567" t="str">
            <v>C</v>
          </cell>
          <cell r="P567">
            <v>1665264</v>
          </cell>
          <cell r="Q567">
            <v>0</v>
          </cell>
          <cell r="X567" t="str">
            <v>4Profesional</v>
          </cell>
          <cell r="Z567" t="str">
            <v>CENTRO</v>
          </cell>
          <cell r="AA567" t="str">
            <v>Mant</v>
          </cell>
        </row>
        <row r="568">
          <cell r="C568" t="str">
            <v>MENDEZ IBAÑEZ GLORIA NANCY</v>
          </cell>
          <cell r="D568" t="str">
            <v>3010-17</v>
          </cell>
          <cell r="E568">
            <v>33809401.822500005</v>
          </cell>
          <cell r="F568" t="str">
            <v>Profesional Especializado</v>
          </cell>
          <cell r="G568" t="str">
            <v>12OPL</v>
          </cell>
          <cell r="H568" t="str">
            <v>OFICINA PLANEACION</v>
          </cell>
          <cell r="I568" t="str">
            <v>OFICINA DE PLANEACION</v>
          </cell>
          <cell r="J568" t="str">
            <v>NO</v>
          </cell>
          <cell r="M568" t="str">
            <v>C</v>
          </cell>
          <cell r="P568">
            <v>1665264</v>
          </cell>
          <cell r="Q568">
            <v>0</v>
          </cell>
          <cell r="X568" t="str">
            <v>4Profesional</v>
          </cell>
          <cell r="AA568" t="str">
            <v>Mant</v>
          </cell>
        </row>
        <row r="569">
          <cell r="C569" t="str">
            <v>MENDEZ MUNAR MARIA EUGENIA</v>
          </cell>
          <cell r="D569" t="str">
            <v>0037-21</v>
          </cell>
          <cell r="E569">
            <v>99096290.052500039</v>
          </cell>
          <cell r="F569" t="str">
            <v>Secretario General de Unidad Administrativa Especial, o de Superintendencia o de Entidad Descentralizada</v>
          </cell>
          <cell r="G569" t="str">
            <v>20SEG</v>
          </cell>
          <cell r="H569" t="str">
            <v>SECRETARIA GENERAL</v>
          </cell>
          <cell r="I569" t="str">
            <v>SECRETARIA GENERAL</v>
          </cell>
          <cell r="J569" t="str">
            <v>NO</v>
          </cell>
          <cell r="M569" t="str">
            <v>LNR</v>
          </cell>
          <cell r="P569">
            <v>3767529</v>
          </cell>
          <cell r="Q569">
            <v>0</v>
          </cell>
          <cell r="X569" t="str">
            <v>1Directivo</v>
          </cell>
          <cell r="AA569" t="str">
            <v>crear</v>
          </cell>
        </row>
        <row r="570">
          <cell r="C570" t="str">
            <v>MESA TORO MARIA PIEDAD</v>
          </cell>
          <cell r="D570" t="str">
            <v>0040-21</v>
          </cell>
          <cell r="E570">
            <v>99096290.052500039</v>
          </cell>
          <cell r="F570" t="str">
            <v>Subgerente, Vicepresidente o Subdirector General o Nacional de Entidad Descentralizada o de Unidad Administrativa Especial</v>
          </cell>
          <cell r="G570" t="str">
            <v>16SCC</v>
          </cell>
          <cell r="H570" t="str">
            <v>SUBDIRECCION CREDITO Y CARTERA</v>
          </cell>
          <cell r="I570" t="str">
            <v>SUBDIRECCION DE CREDITO Y CARTERA</v>
          </cell>
          <cell r="J570" t="str">
            <v>SI</v>
          </cell>
          <cell r="M570" t="str">
            <v>LNR</v>
          </cell>
          <cell r="P570">
            <v>3767529</v>
          </cell>
          <cell r="Q570">
            <v>0</v>
          </cell>
          <cell r="X570" t="str">
            <v>1Directivo</v>
          </cell>
          <cell r="AA570" t="str">
            <v>crear</v>
          </cell>
        </row>
        <row r="571">
          <cell r="C571" t="str">
            <v>MONTENEGRO UBATE BENJAMIN</v>
          </cell>
          <cell r="D571" t="str">
            <v>3020-07</v>
          </cell>
          <cell r="E571">
            <v>21114166.998749997</v>
          </cell>
          <cell r="F571" t="str">
            <v>Profesional Universitario</v>
          </cell>
          <cell r="G571" t="str">
            <v>21CENTRO</v>
          </cell>
          <cell r="H571" t="str">
            <v>CENTRO</v>
          </cell>
          <cell r="I571" t="str">
            <v>CENTRO</v>
          </cell>
          <cell r="J571" t="str">
            <v>SI</v>
          </cell>
          <cell r="L571">
            <v>2003</v>
          </cell>
          <cell r="M571" t="str">
            <v>C</v>
          </cell>
          <cell r="P571">
            <v>985672</v>
          </cell>
          <cell r="Q571">
            <v>54295</v>
          </cell>
          <cell r="X571" t="str">
            <v>4Profesional</v>
          </cell>
          <cell r="Z571" t="str">
            <v>CENTRO</v>
          </cell>
          <cell r="AA571" t="str">
            <v>Mant</v>
          </cell>
        </row>
        <row r="572">
          <cell r="C572" t="str">
            <v>MONTOYA LOPEZ NORMA PATRICIA</v>
          </cell>
          <cell r="D572" t="str">
            <v>3020-07</v>
          </cell>
          <cell r="E572">
            <v>20011830.391249999</v>
          </cell>
          <cell r="F572" t="str">
            <v>Profesional Universitario</v>
          </cell>
          <cell r="G572" t="str">
            <v>22NOROCCIDENTE</v>
          </cell>
          <cell r="H572" t="str">
            <v>NOROCCIDENTE</v>
          </cell>
          <cell r="I572" t="str">
            <v>NOROCCIDENTE</v>
          </cell>
          <cell r="J572" t="str">
            <v>SI</v>
          </cell>
          <cell r="M572" t="str">
            <v>C</v>
          </cell>
          <cell r="P572">
            <v>985672</v>
          </cell>
          <cell r="Q572">
            <v>0</v>
          </cell>
          <cell r="X572" t="str">
            <v>4Profesional</v>
          </cell>
          <cell r="Z572" t="str">
            <v>NOROCCIDENTE</v>
          </cell>
          <cell r="AA572" t="str">
            <v>Mant</v>
          </cell>
        </row>
        <row r="573">
          <cell r="C573" t="str">
            <v>MUÑOZ RAMIREZ NHORA MARGARITA</v>
          </cell>
          <cell r="D573" t="str">
            <v>3020-08</v>
          </cell>
          <cell r="E573">
            <v>21196717.882083338</v>
          </cell>
          <cell r="F573" t="str">
            <v>Profesional Universitario</v>
          </cell>
          <cell r="G573" t="str">
            <v>22NOROCCIDENTE</v>
          </cell>
          <cell r="H573" t="str">
            <v>NOROCCIDENTE</v>
          </cell>
          <cell r="I573" t="str">
            <v>NOROCCIDENTE</v>
          </cell>
          <cell r="J573" t="str">
            <v>SI</v>
          </cell>
          <cell r="M573" t="str">
            <v>C</v>
          </cell>
          <cell r="P573">
            <v>1044033</v>
          </cell>
          <cell r="Q573">
            <v>0</v>
          </cell>
          <cell r="X573" t="str">
            <v>4Profesional</v>
          </cell>
          <cell r="Z573" t="str">
            <v>NOROCCIDENTE</v>
          </cell>
          <cell r="AA573" t="str">
            <v>Mant</v>
          </cell>
        </row>
        <row r="574">
          <cell r="C574">
            <v>8</v>
          </cell>
          <cell r="D574" t="str">
            <v>0137-18</v>
          </cell>
          <cell r="E574">
            <v>82246105.011250004</v>
          </cell>
          <cell r="F574" t="str">
            <v>Jefe de Oficina</v>
          </cell>
          <cell r="G574" t="str">
            <v>11OCI</v>
          </cell>
          <cell r="H574" t="str">
            <v>OFICINA CONTROL INTERNO</v>
          </cell>
          <cell r="I574" t="str">
            <v>OFICINA DE CONTROL INTERNO</v>
          </cell>
          <cell r="J574" t="str">
            <v>NO</v>
          </cell>
          <cell r="M574" t="str">
            <v>LNR</v>
          </cell>
          <cell r="N574" t="str">
            <v>V</v>
          </cell>
          <cell r="P574">
            <v>3126904</v>
          </cell>
          <cell r="Q574">
            <v>0</v>
          </cell>
          <cell r="X574" t="str">
            <v>1Directivo</v>
          </cell>
          <cell r="AA574" t="str">
            <v>crear</v>
          </cell>
        </row>
        <row r="575">
          <cell r="C575">
            <v>9</v>
          </cell>
          <cell r="D575" t="str">
            <v>0042-10</v>
          </cell>
          <cell r="E575">
            <v>59903910.372499995</v>
          </cell>
          <cell r="F575" t="str">
            <v>Director Territorial</v>
          </cell>
          <cell r="G575" t="str">
            <v>25SUROCCIDENTE</v>
          </cell>
          <cell r="H575" t="str">
            <v>SUROCCIDENTE</v>
          </cell>
          <cell r="I575" t="str">
            <v>SUROCCIDENTE</v>
          </cell>
          <cell r="J575" t="str">
            <v>SI</v>
          </cell>
          <cell r="M575" t="str">
            <v>LNR</v>
          </cell>
          <cell r="N575" t="str">
            <v>V</v>
          </cell>
          <cell r="P575">
            <v>2277479</v>
          </cell>
          <cell r="Q575">
            <v>0</v>
          </cell>
          <cell r="X575" t="str">
            <v>1Directivo</v>
          </cell>
          <cell r="Z575" t="str">
            <v>SUROCCIDENTE</v>
          </cell>
          <cell r="AA575" t="str">
            <v>crear</v>
          </cell>
        </row>
        <row r="576">
          <cell r="C576" t="str">
            <v>NIETO BUITRAGO JOSE ALBERTO</v>
          </cell>
          <cell r="D576" t="str">
            <v>4065-15</v>
          </cell>
          <cell r="E576">
            <v>18995922.495416671</v>
          </cell>
          <cell r="F576" t="str">
            <v>Técnico Administrativo</v>
          </cell>
          <cell r="G576" t="str">
            <v>15OSI</v>
          </cell>
          <cell r="H576" t="str">
            <v>OFICINA SISTEMATIZACION</v>
          </cell>
          <cell r="I576" t="str">
            <v>OFICINA DE SISTEMATIZACION</v>
          </cell>
          <cell r="J576" t="str">
            <v>SI</v>
          </cell>
          <cell r="M576" t="str">
            <v>C</v>
          </cell>
          <cell r="P576">
            <v>935634</v>
          </cell>
          <cell r="Q576">
            <v>0</v>
          </cell>
          <cell r="X576" t="str">
            <v>5Tecnico</v>
          </cell>
          <cell r="AA576" t="str">
            <v>Mant</v>
          </cell>
        </row>
        <row r="577">
          <cell r="C577" t="str">
            <v>NIÑO PICO ROSA ELENA</v>
          </cell>
          <cell r="D577" t="str">
            <v>4065-09</v>
          </cell>
          <cell r="E577">
            <v>14586952.714583334</v>
          </cell>
          <cell r="F577" t="str">
            <v>Técnico Administrativo</v>
          </cell>
          <cell r="G577" t="str">
            <v>20SEG</v>
          </cell>
          <cell r="H577" t="str">
            <v>DIVISION SERVICIOS ADMINISTRATIVOS</v>
          </cell>
          <cell r="I577" t="str">
            <v>PUBLICACIONES</v>
          </cell>
          <cell r="J577" t="str">
            <v>NO</v>
          </cell>
          <cell r="L577" t="str">
            <v>MCF</v>
          </cell>
          <cell r="M577" t="str">
            <v>C</v>
          </cell>
          <cell r="P577">
            <v>688731</v>
          </cell>
          <cell r="Q577">
            <v>0</v>
          </cell>
          <cell r="X577" t="str">
            <v>5Tecnico</v>
          </cell>
          <cell r="AA577" t="str">
            <v>Mant</v>
          </cell>
        </row>
        <row r="578">
          <cell r="C578">
            <v>10</v>
          </cell>
          <cell r="D578" t="str">
            <v>1045-11</v>
          </cell>
          <cell r="E578">
            <v>79503861.504583329</v>
          </cell>
          <cell r="F578" t="str">
            <v>Jefe de Oficina Asesora de Comunicaciones o de Prensa o de Jurídica o de Planeación</v>
          </cell>
          <cell r="G578" t="str">
            <v>12OPL</v>
          </cell>
          <cell r="H578" t="str">
            <v>OFICINA PLANEACION</v>
          </cell>
          <cell r="I578" t="str">
            <v>OFICINA DE PLANEACION</v>
          </cell>
          <cell r="J578" t="str">
            <v>NO</v>
          </cell>
          <cell r="M578" t="str">
            <v>LNR</v>
          </cell>
          <cell r="N578" t="str">
            <v>V</v>
          </cell>
          <cell r="P578">
            <v>3022647</v>
          </cell>
          <cell r="Q578">
            <v>0</v>
          </cell>
          <cell r="X578" t="str">
            <v>2Asesor</v>
          </cell>
          <cell r="AA578" t="str">
            <v>crear</v>
          </cell>
        </row>
        <row r="579">
          <cell r="C579" t="str">
            <v>NOSSA HERRERA CARLOS HERNANDO</v>
          </cell>
          <cell r="D579" t="str">
            <v>4065-15</v>
          </cell>
          <cell r="E579">
            <v>18995922.495416671</v>
          </cell>
          <cell r="F579" t="str">
            <v>Técnico Administrativo</v>
          </cell>
          <cell r="G579" t="str">
            <v>14ODI</v>
          </cell>
          <cell r="H579" t="str">
            <v>OFICINA DIVULGACION</v>
          </cell>
          <cell r="I579" t="str">
            <v>OFICINA DE DIVULGACION</v>
          </cell>
          <cell r="J579" t="str">
            <v>NO</v>
          </cell>
          <cell r="M579" t="str">
            <v>C</v>
          </cell>
          <cell r="P579">
            <v>935634</v>
          </cell>
          <cell r="Q579">
            <v>0</v>
          </cell>
          <cell r="X579" t="str">
            <v>5Tecnico</v>
          </cell>
          <cell r="AA579" t="str">
            <v>Mant</v>
          </cell>
        </row>
        <row r="580">
          <cell r="C580" t="str">
            <v>OLAYA QUIJANO AMPARO</v>
          </cell>
          <cell r="D580" t="str">
            <v>4065-12</v>
          </cell>
          <cell r="E580">
            <v>16415181.84</v>
          </cell>
          <cell r="F580" t="str">
            <v>Técnico Administrativo</v>
          </cell>
          <cell r="G580" t="str">
            <v>18SRI</v>
          </cell>
          <cell r="H580" t="str">
            <v>DIVISION BECAS</v>
          </cell>
          <cell r="I580" t="str">
            <v>DIVISION DE BECAS</v>
          </cell>
          <cell r="J580" t="str">
            <v>SI</v>
          </cell>
          <cell r="L580" t="str">
            <v>MCF</v>
          </cell>
          <cell r="M580" t="str">
            <v>C</v>
          </cell>
          <cell r="P580">
            <v>808521</v>
          </cell>
          <cell r="Q580">
            <v>0</v>
          </cell>
          <cell r="X580" t="str">
            <v>5Tecnico</v>
          </cell>
          <cell r="AA580" t="str">
            <v>Mant</v>
          </cell>
        </row>
        <row r="581">
          <cell r="C581" t="str">
            <v>ORTIZ CIFUENTES ROSAURA</v>
          </cell>
          <cell r="D581" t="str">
            <v>4065-15</v>
          </cell>
          <cell r="E581">
            <v>18995922.495416671</v>
          </cell>
          <cell r="F581" t="str">
            <v>Técnico Administrativo</v>
          </cell>
          <cell r="G581" t="str">
            <v>16SCC</v>
          </cell>
          <cell r="H581" t="str">
            <v>DIVISION CREDITO</v>
          </cell>
          <cell r="I581" t="str">
            <v>DIVISION CREDITO</v>
          </cell>
          <cell r="J581" t="str">
            <v>SI</v>
          </cell>
          <cell r="L581" t="str">
            <v>MCF</v>
          </cell>
          <cell r="M581" t="str">
            <v>C</v>
          </cell>
          <cell r="P581">
            <v>935634</v>
          </cell>
          <cell r="Q581">
            <v>0</v>
          </cell>
          <cell r="X581" t="str">
            <v>5Tecnico</v>
          </cell>
          <cell r="AA581" t="str">
            <v>Mant</v>
          </cell>
        </row>
        <row r="582">
          <cell r="C582" t="str">
            <v>ORTIZ DE SOJO AURISTELA ISABEL</v>
          </cell>
          <cell r="D582" t="str">
            <v>5040-16</v>
          </cell>
          <cell r="E582">
            <v>14586952.714583334</v>
          </cell>
          <cell r="F582" t="str">
            <v>Secretario Ejecutivo</v>
          </cell>
          <cell r="G582" t="str">
            <v>23NORTE</v>
          </cell>
          <cell r="H582" t="str">
            <v>NORTE</v>
          </cell>
          <cell r="I582" t="str">
            <v>NORTE</v>
          </cell>
          <cell r="J582" t="str">
            <v>SI</v>
          </cell>
          <cell r="M582" t="str">
            <v>C</v>
          </cell>
          <cell r="N582" t="str">
            <v>P</v>
          </cell>
          <cell r="P582">
            <v>688731</v>
          </cell>
          <cell r="Q582">
            <v>0</v>
          </cell>
          <cell r="X582" t="str">
            <v>6Asistencial</v>
          </cell>
          <cell r="Z582" t="str">
            <v>NORTE</v>
          </cell>
          <cell r="AA582" t="str">
            <v>Mant</v>
          </cell>
        </row>
        <row r="583">
          <cell r="C583" t="str">
            <v>ORTIZ HURTADO MARIA GILMA</v>
          </cell>
          <cell r="D583" t="str">
            <v>5040-22</v>
          </cell>
          <cell r="E583">
            <v>17182482.831666667</v>
          </cell>
          <cell r="F583" t="str">
            <v>Secretario Ejecutivo</v>
          </cell>
          <cell r="G583" t="str">
            <v>11OCI</v>
          </cell>
          <cell r="H583" t="str">
            <v>OFICINA CONTROL INTERNO</v>
          </cell>
          <cell r="I583" t="str">
            <v>OFICINA DE CONTROL INTERNO</v>
          </cell>
          <cell r="J583" t="str">
            <v>NO</v>
          </cell>
          <cell r="L583">
            <v>2003</v>
          </cell>
          <cell r="M583" t="str">
            <v>C</v>
          </cell>
          <cell r="N583" t="str">
            <v>P</v>
          </cell>
          <cell r="P583">
            <v>846314</v>
          </cell>
          <cell r="Q583">
            <v>0</v>
          </cell>
          <cell r="X583" t="str">
            <v>6Asistencial</v>
          </cell>
          <cell r="AA583" t="str">
            <v>Mant</v>
          </cell>
        </row>
        <row r="584">
          <cell r="C584" t="str">
            <v>ORTIZ RIAÑO ANA CLEOFE</v>
          </cell>
          <cell r="D584" t="str">
            <v>3020-06</v>
          </cell>
          <cell r="E584">
            <v>18995922.495416671</v>
          </cell>
          <cell r="F584" t="str">
            <v>Profesional Universitario</v>
          </cell>
          <cell r="G584" t="str">
            <v>14ODI</v>
          </cell>
          <cell r="H584" t="str">
            <v>OFICINA DIVULGACION</v>
          </cell>
          <cell r="I584" t="str">
            <v>OFICINA DE DIVULGACION</v>
          </cell>
          <cell r="J584" t="str">
            <v>NO</v>
          </cell>
          <cell r="L584" t="str">
            <v>MCF</v>
          </cell>
          <cell r="M584" t="str">
            <v>C</v>
          </cell>
          <cell r="P584">
            <v>935634</v>
          </cell>
          <cell r="Q584">
            <v>0</v>
          </cell>
          <cell r="X584" t="str">
            <v>4Profesional</v>
          </cell>
          <cell r="AA584" t="str">
            <v>Mant</v>
          </cell>
        </row>
        <row r="585">
          <cell r="C585">
            <v>11</v>
          </cell>
          <cell r="D585" t="str">
            <v>2040-23</v>
          </cell>
          <cell r="E585">
            <v>49073012.952083334</v>
          </cell>
          <cell r="F585" t="str">
            <v>Jefe de División</v>
          </cell>
          <cell r="G585" t="str">
            <v>16SCC</v>
          </cell>
          <cell r="H585" t="str">
            <v>DIVISION CREDITO</v>
          </cell>
          <cell r="I585" t="str">
            <v>DIVISION CREDITO</v>
          </cell>
          <cell r="J585" t="str">
            <v>SI</v>
          </cell>
          <cell r="M585" t="str">
            <v>C</v>
          </cell>
          <cell r="N585" t="str">
            <v>V</v>
          </cell>
          <cell r="P585">
            <v>2417065</v>
          </cell>
          <cell r="Q585">
            <v>0</v>
          </cell>
          <cell r="X585" t="str">
            <v>3Ejecutivo</v>
          </cell>
          <cell r="AA585" t="str">
            <v>crear</v>
          </cell>
        </row>
        <row r="586">
          <cell r="C586" t="str">
            <v>PALOMEQUE GARCIA DOLLY CLARIZA</v>
          </cell>
          <cell r="D586" t="str">
            <v>3020-06</v>
          </cell>
          <cell r="E586">
            <v>18995922.495416671</v>
          </cell>
          <cell r="F586" t="str">
            <v>Profesional Universitario</v>
          </cell>
          <cell r="G586" t="str">
            <v>25SUROCCIDENTE</v>
          </cell>
          <cell r="H586" t="str">
            <v>SUROCCIDENTE</v>
          </cell>
          <cell r="I586" t="str">
            <v>SUROCCIDENTE</v>
          </cell>
          <cell r="J586" t="str">
            <v>SI</v>
          </cell>
          <cell r="M586" t="str">
            <v>C</v>
          </cell>
          <cell r="P586">
            <v>935634</v>
          </cell>
          <cell r="Q586">
            <v>0</v>
          </cell>
          <cell r="X586" t="str">
            <v>4Profesional</v>
          </cell>
          <cell r="Z586" t="str">
            <v>SUROCCIDENTE</v>
          </cell>
          <cell r="AA586" t="str">
            <v>Mant</v>
          </cell>
        </row>
        <row r="587">
          <cell r="C587" t="str">
            <v>PARADA JIMENEZ JOSE EDUARDO</v>
          </cell>
          <cell r="D587" t="str">
            <v>3020-06</v>
          </cell>
          <cell r="E587">
            <v>18995922.495416671</v>
          </cell>
          <cell r="F587" t="str">
            <v>Profesional Universitario</v>
          </cell>
          <cell r="G587" t="str">
            <v>20SEG</v>
          </cell>
          <cell r="H587" t="str">
            <v>DIVISION SERVICIOS ADMINISTRATIVOS</v>
          </cell>
          <cell r="I587" t="str">
            <v>DIVISION SERVICIOS ADMINISTRATIVOS</v>
          </cell>
          <cell r="J587" t="str">
            <v>NO</v>
          </cell>
          <cell r="M587" t="str">
            <v>C</v>
          </cell>
          <cell r="P587">
            <v>935634</v>
          </cell>
          <cell r="Q587">
            <v>0</v>
          </cell>
          <cell r="X587" t="str">
            <v>4Profesional</v>
          </cell>
          <cell r="AA587" t="str">
            <v>Mant</v>
          </cell>
        </row>
        <row r="588">
          <cell r="C588" t="str">
            <v>PAREDES CAMARGO JOSE JOAQUIN</v>
          </cell>
          <cell r="D588" t="str">
            <v>4065-15</v>
          </cell>
          <cell r="E588">
            <v>18995922.495416671</v>
          </cell>
          <cell r="F588" t="str">
            <v>Técnico Administrativo</v>
          </cell>
          <cell r="G588" t="str">
            <v>24ORIENTE</v>
          </cell>
          <cell r="H588" t="str">
            <v>ORIENTE</v>
          </cell>
          <cell r="I588" t="str">
            <v>ORIENTE</v>
          </cell>
          <cell r="J588" t="str">
            <v>SI</v>
          </cell>
          <cell r="L588">
            <v>2003</v>
          </cell>
          <cell r="M588" t="str">
            <v>C</v>
          </cell>
          <cell r="P588">
            <v>935634</v>
          </cell>
          <cell r="Q588">
            <v>0</v>
          </cell>
          <cell r="X588" t="str">
            <v>5Tecnico</v>
          </cell>
          <cell r="Z588" t="str">
            <v>ORIENTE</v>
          </cell>
          <cell r="AA588" t="str">
            <v>Mant</v>
          </cell>
        </row>
        <row r="589">
          <cell r="C589" t="str">
            <v>PARRA LOPEZ CELMA CONSTANZA</v>
          </cell>
          <cell r="D589" t="str">
            <v>4065-15</v>
          </cell>
          <cell r="E589">
            <v>18995922.495416671</v>
          </cell>
          <cell r="F589" t="str">
            <v>Técnico Administrativo</v>
          </cell>
          <cell r="G589" t="str">
            <v>20SEG</v>
          </cell>
          <cell r="H589" t="str">
            <v>DIVISION ATENCION AL USUARIO - QUEJAS Y RECLAMOS</v>
          </cell>
          <cell r="I589" t="str">
            <v>DIVISION ATENCION AL USUARIO - QUEJAS Y RECLAMOS</v>
          </cell>
          <cell r="J589" t="str">
            <v>SI</v>
          </cell>
          <cell r="M589" t="str">
            <v>C</v>
          </cell>
          <cell r="P589">
            <v>935634</v>
          </cell>
          <cell r="Q589">
            <v>0</v>
          </cell>
          <cell r="X589" t="str">
            <v>5Tecnico</v>
          </cell>
          <cell r="AA589" t="str">
            <v>Mant</v>
          </cell>
        </row>
        <row r="590">
          <cell r="C590" t="str">
            <v>PARRA PRIETO HECTOR HERNANDO</v>
          </cell>
          <cell r="D590" t="str">
            <v>3020-10</v>
          </cell>
          <cell r="E590">
            <v>23062173.132083338</v>
          </cell>
          <cell r="F590" t="str">
            <v>Profesional Universitario</v>
          </cell>
          <cell r="G590" t="str">
            <v>18SRI</v>
          </cell>
          <cell r="H590" t="str">
            <v>SUBDIRECCION REL INTERNALES</v>
          </cell>
          <cell r="I590" t="str">
            <v>CONSEJERIA</v>
          </cell>
          <cell r="J590" t="str">
            <v>SI</v>
          </cell>
          <cell r="M590" t="str">
            <v>C</v>
          </cell>
          <cell r="P590">
            <v>1135915</v>
          </cell>
          <cell r="Q590">
            <v>0</v>
          </cell>
          <cell r="X590" t="str">
            <v>4Profesional</v>
          </cell>
          <cell r="AA590" t="str">
            <v>Mant</v>
          </cell>
        </row>
        <row r="591">
          <cell r="C591">
            <v>12</v>
          </cell>
          <cell r="D591" t="str">
            <v>0042-10</v>
          </cell>
          <cell r="E591">
            <v>59903910.372499995</v>
          </cell>
          <cell r="F591" t="str">
            <v>Director Territorial</v>
          </cell>
          <cell r="G591" t="str">
            <v>22NOROCCIDENTE</v>
          </cell>
          <cell r="H591" t="str">
            <v>NOROCCIDENTE</v>
          </cell>
          <cell r="I591" t="str">
            <v>NOROCCIDENTE</v>
          </cell>
          <cell r="J591" t="str">
            <v>SI</v>
          </cell>
          <cell r="M591" t="str">
            <v>LNR</v>
          </cell>
          <cell r="N591" t="str">
            <v>V</v>
          </cell>
          <cell r="P591">
            <v>2277479</v>
          </cell>
          <cell r="Q591">
            <v>0</v>
          </cell>
          <cell r="X591" t="str">
            <v>1Directivo</v>
          </cell>
          <cell r="Z591" t="str">
            <v>NOROCCIDENTE</v>
          </cell>
          <cell r="AA591" t="str">
            <v>crear</v>
          </cell>
        </row>
        <row r="592">
          <cell r="C592" t="str">
            <v>PEÑA NAVARRO ARCELIA DE-JESUS</v>
          </cell>
          <cell r="D592" t="str">
            <v>3020-06</v>
          </cell>
          <cell r="E592">
            <v>18995922.495416671</v>
          </cell>
          <cell r="F592" t="str">
            <v>Profesional Universitario</v>
          </cell>
          <cell r="G592" t="str">
            <v>23NORTE</v>
          </cell>
          <cell r="H592" t="str">
            <v>NORTE</v>
          </cell>
          <cell r="I592" t="str">
            <v>NORTE</v>
          </cell>
          <cell r="J592" t="str">
            <v>SI</v>
          </cell>
          <cell r="M592" t="str">
            <v>C</v>
          </cell>
          <cell r="P592">
            <v>935634</v>
          </cell>
          <cell r="Q592">
            <v>0</v>
          </cell>
          <cell r="X592" t="str">
            <v>4Profesional</v>
          </cell>
          <cell r="Z592" t="str">
            <v>NORTE</v>
          </cell>
          <cell r="AA592" t="str">
            <v>Mant</v>
          </cell>
        </row>
        <row r="593">
          <cell r="C593" t="str">
            <v>PEÑA URUETA RAFAEL ANTONIO</v>
          </cell>
          <cell r="D593" t="str">
            <v>5310-11</v>
          </cell>
          <cell r="E593">
            <v>19241995.709166665</v>
          </cell>
          <cell r="F593" t="str">
            <v>Conductor Mec (Asignado)</v>
          </cell>
          <cell r="G593" t="str">
            <v>23NORTE</v>
          </cell>
          <cell r="H593" t="str">
            <v>NORTE</v>
          </cell>
          <cell r="I593" t="str">
            <v>NORTE</v>
          </cell>
          <cell r="J593" t="str">
            <v>SI</v>
          </cell>
          <cell r="L593">
            <v>2005</v>
          </cell>
          <cell r="M593" t="str">
            <v>C</v>
          </cell>
          <cell r="N593" t="str">
            <v>P</v>
          </cell>
          <cell r="P593">
            <v>555997</v>
          </cell>
          <cell r="Q593">
            <v>0</v>
          </cell>
          <cell r="X593" t="str">
            <v>6Asistencial</v>
          </cell>
          <cell r="Z593" t="str">
            <v>NORTE</v>
          </cell>
          <cell r="AA593" t="str">
            <v>Mant</v>
          </cell>
        </row>
        <row r="594">
          <cell r="C594" t="str">
            <v>PERAFAN LOPEZ OSCAR ALFONSO</v>
          </cell>
          <cell r="D594" t="str">
            <v>4065-15</v>
          </cell>
          <cell r="E594">
            <v>20297489.79333334</v>
          </cell>
          <cell r="F594" t="str">
            <v>Técnico Administrativo</v>
          </cell>
          <cell r="G594" t="str">
            <v>25SUROCCIDENTE</v>
          </cell>
          <cell r="H594" t="str">
            <v>SUROCCIDENTE</v>
          </cell>
          <cell r="I594" t="str">
            <v>SUROCCIDENTE</v>
          </cell>
          <cell r="J594" t="str">
            <v>SI</v>
          </cell>
          <cell r="L594">
            <v>2003</v>
          </cell>
          <cell r="M594" t="str">
            <v>C</v>
          </cell>
          <cell r="P594">
            <v>935634</v>
          </cell>
          <cell r="Q594">
            <v>64108</v>
          </cell>
          <cell r="X594" t="str">
            <v>5Tecnico</v>
          </cell>
          <cell r="Z594" t="str">
            <v>SUROCCIDENTE</v>
          </cell>
          <cell r="AA594" t="str">
            <v>Mant</v>
          </cell>
        </row>
        <row r="595">
          <cell r="C595" t="str">
            <v>PERILLA COBOS MARIA CRISTINA</v>
          </cell>
          <cell r="D595" t="str">
            <v>5040-20</v>
          </cell>
          <cell r="E595">
            <v>17350182.111250002</v>
          </cell>
          <cell r="F595" t="str">
            <v>Secretario Ejecutivo</v>
          </cell>
          <cell r="G595" t="str">
            <v>13OJU</v>
          </cell>
          <cell r="H595" t="str">
            <v>OFICINA JURIDICA</v>
          </cell>
          <cell r="I595" t="str">
            <v>OFICINA JURIDICA</v>
          </cell>
          <cell r="J595" t="str">
            <v>NO</v>
          </cell>
          <cell r="L595">
            <v>2003</v>
          </cell>
          <cell r="M595" t="str">
            <v>C</v>
          </cell>
          <cell r="P595">
            <v>764298</v>
          </cell>
          <cell r="Q595">
            <v>58986</v>
          </cell>
          <cell r="X595" t="str">
            <v>6Asistencial</v>
          </cell>
          <cell r="AA595" t="str">
            <v>Mant</v>
          </cell>
        </row>
        <row r="596">
          <cell r="C596" t="str">
            <v>POVEDA ESPITIA HELDA XENIA</v>
          </cell>
          <cell r="D596" t="str">
            <v>4065-15</v>
          </cell>
          <cell r="E596">
            <v>18995922.495416671</v>
          </cell>
          <cell r="F596" t="str">
            <v>Técnico Administrativo</v>
          </cell>
          <cell r="G596" t="str">
            <v>18SRI</v>
          </cell>
          <cell r="H596" t="str">
            <v>SUBDIRECCION REL INTERNALES</v>
          </cell>
          <cell r="I596" t="str">
            <v>CONVENIOS</v>
          </cell>
          <cell r="J596" t="str">
            <v>SI</v>
          </cell>
          <cell r="L596" t="str">
            <v>MCF</v>
          </cell>
          <cell r="M596" t="str">
            <v>C</v>
          </cell>
          <cell r="P596">
            <v>935634</v>
          </cell>
          <cell r="Q596">
            <v>0</v>
          </cell>
          <cell r="X596" t="str">
            <v>5Tecnico</v>
          </cell>
          <cell r="AA596" t="str">
            <v>Mant</v>
          </cell>
        </row>
        <row r="597">
          <cell r="C597" t="str">
            <v>QUINTERO QUINTERO SATURIO</v>
          </cell>
          <cell r="D597" t="str">
            <v>5310-15</v>
          </cell>
          <cell r="E597">
            <v>22621187.487499997</v>
          </cell>
          <cell r="F597" t="str">
            <v>Conductor Mec (Asignado)</v>
          </cell>
          <cell r="G597" t="str">
            <v>21CENTRO</v>
          </cell>
          <cell r="H597" t="str">
            <v>CENTRO</v>
          </cell>
          <cell r="I597" t="str">
            <v>CENTRO</v>
          </cell>
          <cell r="J597" t="str">
            <v>SI</v>
          </cell>
          <cell r="M597" t="str">
            <v>C</v>
          </cell>
          <cell r="N597" t="str">
            <v>P</v>
          </cell>
          <cell r="P597">
            <v>659101</v>
          </cell>
          <cell r="Q597">
            <v>0</v>
          </cell>
          <cell r="X597" t="str">
            <v>6Asistencial</v>
          </cell>
          <cell r="Z597" t="str">
            <v>CENTRO</v>
          </cell>
          <cell r="AA597" t="str">
            <v>Mant</v>
          </cell>
        </row>
        <row r="598">
          <cell r="C598" t="str">
            <v>QUIROGA ARIZA EDGAR JOSUE</v>
          </cell>
          <cell r="D598" t="str">
            <v>3020-10</v>
          </cell>
          <cell r="E598">
            <v>23062173.132083338</v>
          </cell>
          <cell r="F598" t="str">
            <v>Profesional Universitario</v>
          </cell>
          <cell r="G598" t="str">
            <v>19SDF</v>
          </cell>
          <cell r="H598" t="str">
            <v>DIVISION CONTABILIDAD</v>
          </cell>
          <cell r="I598" t="str">
            <v>DIVISION CONTABILIDAD</v>
          </cell>
          <cell r="J598" t="str">
            <v>SI</v>
          </cell>
          <cell r="M598" t="str">
            <v>C</v>
          </cell>
          <cell r="P598">
            <v>1135915</v>
          </cell>
          <cell r="Q598">
            <v>0</v>
          </cell>
          <cell r="X598" t="str">
            <v>4Profesional</v>
          </cell>
          <cell r="AA598" t="str">
            <v>Mant</v>
          </cell>
        </row>
        <row r="599">
          <cell r="C599" t="str">
            <v>QUIROZ TOVAR IRMA LUCIA</v>
          </cell>
          <cell r="D599" t="str">
            <v>5120-12</v>
          </cell>
          <cell r="E599">
            <v>13279546.932500001</v>
          </cell>
          <cell r="F599" t="str">
            <v>Auxiliar Administrativo</v>
          </cell>
          <cell r="G599" t="str">
            <v>14ODI</v>
          </cell>
          <cell r="H599" t="str">
            <v>OFICINA DIVULGACION</v>
          </cell>
          <cell r="I599" t="str">
            <v>OFICINA DE DIVULGACION</v>
          </cell>
          <cell r="J599" t="str">
            <v>NO</v>
          </cell>
          <cell r="M599" t="str">
            <v>C</v>
          </cell>
          <cell r="P599">
            <v>596996</v>
          </cell>
          <cell r="Q599">
            <v>0</v>
          </cell>
          <cell r="X599" t="str">
            <v>6Asistencial</v>
          </cell>
          <cell r="AA599" t="str">
            <v>Mant</v>
          </cell>
        </row>
        <row r="600">
          <cell r="C600" t="str">
            <v>RAMIREZ GONZALEZ ORLANDO</v>
          </cell>
          <cell r="D600" t="str">
            <v>4065-15</v>
          </cell>
          <cell r="E600">
            <v>18995922.495416671</v>
          </cell>
          <cell r="F600" t="str">
            <v>Técnico Administrativo</v>
          </cell>
          <cell r="G600" t="str">
            <v>20SEG</v>
          </cell>
          <cell r="H600" t="str">
            <v>DIVISION ATENCION AL USUARIO - QUEJAS Y RECLAMOS</v>
          </cell>
          <cell r="I600" t="str">
            <v>DIVISION ATENCION AL USUARIO - QUEJAS Y RECLAMOS</v>
          </cell>
          <cell r="J600" t="str">
            <v>SI</v>
          </cell>
          <cell r="M600" t="str">
            <v>C</v>
          </cell>
          <cell r="P600">
            <v>935634</v>
          </cell>
          <cell r="Q600">
            <v>0</v>
          </cell>
          <cell r="X600" t="str">
            <v>5Tecnico</v>
          </cell>
          <cell r="AA600" t="str">
            <v>Mant</v>
          </cell>
        </row>
        <row r="601">
          <cell r="C601">
            <v>2.3232300000000001E-2</v>
          </cell>
          <cell r="D601" t="str">
            <v>0042-10</v>
          </cell>
          <cell r="E601">
            <v>59903910.372499995</v>
          </cell>
          <cell r="F601" t="str">
            <v>Director Territorial</v>
          </cell>
          <cell r="G601" t="str">
            <v>21CENTRO</v>
          </cell>
          <cell r="H601" t="str">
            <v>CENTRO</v>
          </cell>
          <cell r="I601" t="str">
            <v>CENTRO</v>
          </cell>
          <cell r="J601" t="str">
            <v>SI</v>
          </cell>
          <cell r="M601" t="str">
            <v>LNR</v>
          </cell>
          <cell r="N601" t="str">
            <v>V</v>
          </cell>
          <cell r="P601">
            <v>2277479</v>
          </cell>
          <cell r="Q601">
            <v>0</v>
          </cell>
          <cell r="X601" t="str">
            <v>1Directivo</v>
          </cell>
          <cell r="Z601" t="str">
            <v>CENTRO</v>
          </cell>
          <cell r="AA601" t="str">
            <v>crear</v>
          </cell>
        </row>
        <row r="602">
          <cell r="C602" t="str">
            <v>RAMIREZ MENDOZA MARIA MARLENY</v>
          </cell>
          <cell r="D602" t="str">
            <v>5040-16</v>
          </cell>
          <cell r="E602">
            <v>14586952.714583334</v>
          </cell>
          <cell r="F602" t="str">
            <v>Secretario Ejecutivo</v>
          </cell>
          <cell r="G602" t="str">
            <v>24ORIENTE</v>
          </cell>
          <cell r="H602" t="str">
            <v>ORIENTE</v>
          </cell>
          <cell r="I602" t="str">
            <v>ORIENTE</v>
          </cell>
          <cell r="J602" t="str">
            <v>SI</v>
          </cell>
          <cell r="L602" t="str">
            <v>MCF</v>
          </cell>
          <cell r="M602" t="str">
            <v>C</v>
          </cell>
          <cell r="N602" t="str">
            <v>P</v>
          </cell>
          <cell r="P602">
            <v>688731</v>
          </cell>
          <cell r="Q602">
            <v>0</v>
          </cell>
          <cell r="X602" t="str">
            <v>6Asistencial</v>
          </cell>
          <cell r="Z602" t="str">
            <v>ORIENTE</v>
          </cell>
          <cell r="AA602" t="str">
            <v>Mant</v>
          </cell>
        </row>
        <row r="603">
          <cell r="C603">
            <v>13</v>
          </cell>
          <cell r="D603" t="str">
            <v>1045-09</v>
          </cell>
          <cell r="E603">
            <v>72531771.125416636</v>
          </cell>
          <cell r="F603" t="str">
            <v>Jefe de Oficina Asesora de Comunicaciones o de Prensa o de Jurídica o de Planeación</v>
          </cell>
          <cell r="G603" t="str">
            <v>14ODI</v>
          </cell>
          <cell r="H603" t="str">
            <v>OFICINA DIVULGACION</v>
          </cell>
          <cell r="I603" t="str">
            <v>OFICINA DE DIVULGACION</v>
          </cell>
          <cell r="J603" t="str">
            <v>NO</v>
          </cell>
          <cell r="M603" t="str">
            <v>LNR</v>
          </cell>
          <cell r="N603" t="str">
            <v>V</v>
          </cell>
          <cell r="P603">
            <v>2757576</v>
          </cell>
          <cell r="Q603">
            <v>0</v>
          </cell>
          <cell r="X603" t="str">
            <v>2Asesor</v>
          </cell>
          <cell r="AA603" t="str">
            <v>crear</v>
          </cell>
        </row>
        <row r="604">
          <cell r="C604" t="str">
            <v>REAL BARRAGAN JAIME ELICIO</v>
          </cell>
          <cell r="D604" t="str">
            <v>5120-09</v>
          </cell>
          <cell r="E604">
            <v>10643889.421249999</v>
          </cell>
          <cell r="F604" t="str">
            <v>Auxiliar Administrativo</v>
          </cell>
          <cell r="G604" t="str">
            <v>20SEG</v>
          </cell>
          <cell r="H604" t="str">
            <v>DIVISION SERVICIOS ADMINISTRATIVOS</v>
          </cell>
          <cell r="I604" t="str">
            <v>CORRESPONDENCIA</v>
          </cell>
          <cell r="J604" t="str">
            <v>NO</v>
          </cell>
          <cell r="M604" t="str">
            <v>C</v>
          </cell>
          <cell r="P604">
            <v>468655</v>
          </cell>
          <cell r="Q604">
            <v>0</v>
          </cell>
          <cell r="X604" t="str">
            <v>6Asistencial</v>
          </cell>
          <cell r="AA604" t="str">
            <v>Mant</v>
          </cell>
        </row>
        <row r="605">
          <cell r="C605" t="str">
            <v>RESTREPO            DE DE BERNAL CLARA LUZ</v>
          </cell>
          <cell r="D605" t="str">
            <v>3010-17</v>
          </cell>
          <cell r="E605">
            <v>33809401.822500005</v>
          </cell>
          <cell r="F605" t="str">
            <v>Profesional Especializado</v>
          </cell>
          <cell r="G605" t="str">
            <v>18SRI</v>
          </cell>
          <cell r="H605" t="str">
            <v>DIVISION BECAS</v>
          </cell>
          <cell r="I605" t="str">
            <v>DIVISION DE BECAS</v>
          </cell>
          <cell r="J605" t="str">
            <v>SI</v>
          </cell>
          <cell r="L605">
            <v>2004</v>
          </cell>
          <cell r="M605" t="str">
            <v>C</v>
          </cell>
          <cell r="P605">
            <v>1665264</v>
          </cell>
          <cell r="Q605">
            <v>0</v>
          </cell>
          <cell r="X605" t="str">
            <v>4Profesional</v>
          </cell>
          <cell r="AA605" t="str">
            <v>Mant</v>
          </cell>
        </row>
        <row r="606">
          <cell r="C606" t="str">
            <v>REY RAMIREZ NOHRA ZORAYDA</v>
          </cell>
          <cell r="D606" t="str">
            <v>3020-12</v>
          </cell>
          <cell r="E606">
            <v>26400510.067499999</v>
          </cell>
          <cell r="F606" t="str">
            <v>Profesional Universitario</v>
          </cell>
          <cell r="G606" t="str">
            <v>20SEG</v>
          </cell>
          <cell r="H606" t="str">
            <v>DIVISION ATENCION AL USUARIO - QUEJAS Y RECLAMOS</v>
          </cell>
          <cell r="I606" t="str">
            <v>DIVISION ATENCION AL USUARIO - QUEJAS Y RECLAMOS</v>
          </cell>
          <cell r="J606" t="str">
            <v>SI</v>
          </cell>
          <cell r="M606" t="str">
            <v>C</v>
          </cell>
          <cell r="P606">
            <v>1245845</v>
          </cell>
          <cell r="Q606">
            <v>54498</v>
          </cell>
          <cell r="X606" t="str">
            <v>4Profesional</v>
          </cell>
          <cell r="AA606" t="str">
            <v>Mant</v>
          </cell>
        </row>
        <row r="607">
          <cell r="C607" t="str">
            <v>RICARD HURTADO AZZAY GEMMA</v>
          </cell>
          <cell r="D607" t="str">
            <v>3020-12</v>
          </cell>
          <cell r="E607">
            <v>25294052.003333326</v>
          </cell>
          <cell r="F607" t="str">
            <v>Profesional Universitario</v>
          </cell>
          <cell r="G607" t="str">
            <v>22NOROCCIDENTE</v>
          </cell>
          <cell r="H607" t="str">
            <v>NOROCCIDENTE</v>
          </cell>
          <cell r="I607" t="str">
            <v>NOROCCIDENTE</v>
          </cell>
          <cell r="J607" t="str">
            <v>SI</v>
          </cell>
          <cell r="L607">
            <v>2005</v>
          </cell>
          <cell r="M607" t="str">
            <v>C</v>
          </cell>
          <cell r="P607">
            <v>1245845</v>
          </cell>
          <cell r="Q607">
            <v>0</v>
          </cell>
          <cell r="X607" t="str">
            <v>4Profesional</v>
          </cell>
          <cell r="Z607" t="str">
            <v>NOROCCIDENTE</v>
          </cell>
          <cell r="AA607" t="str">
            <v>Mant</v>
          </cell>
        </row>
        <row r="608">
          <cell r="C608" t="str">
            <v>ROA CARVAJAL DURAN</v>
          </cell>
          <cell r="D608" t="str">
            <v>3010-17</v>
          </cell>
          <cell r="E608">
            <v>33809401.822500005</v>
          </cell>
          <cell r="F608" t="str">
            <v>Profesional Especializado</v>
          </cell>
          <cell r="G608" t="str">
            <v>19SDF</v>
          </cell>
          <cell r="H608" t="str">
            <v>DIVISION PRESUPUESTO</v>
          </cell>
          <cell r="I608" t="str">
            <v>DIVISION DE PRESUPUESTO</v>
          </cell>
          <cell r="J608" t="str">
            <v>SI</v>
          </cell>
          <cell r="M608" t="str">
            <v>C</v>
          </cell>
          <cell r="P608">
            <v>1665264</v>
          </cell>
          <cell r="Q608">
            <v>0</v>
          </cell>
          <cell r="X608" t="str">
            <v>4Profesional</v>
          </cell>
          <cell r="AA608" t="str">
            <v>Mant</v>
          </cell>
        </row>
        <row r="609">
          <cell r="C609" t="str">
            <v>RODAO BELLUCCI FERNANDO</v>
          </cell>
          <cell r="D609" t="str">
            <v>3020-06</v>
          </cell>
          <cell r="E609">
            <v>18995922.495416671</v>
          </cell>
          <cell r="F609" t="str">
            <v>Profesional Universitario</v>
          </cell>
          <cell r="G609" t="str">
            <v>24ORIENTE</v>
          </cell>
          <cell r="H609" t="str">
            <v>ORIENTE</v>
          </cell>
          <cell r="I609" t="str">
            <v>ORIENTE</v>
          </cell>
          <cell r="J609" t="str">
            <v>SI</v>
          </cell>
          <cell r="M609" t="str">
            <v>C</v>
          </cell>
          <cell r="P609">
            <v>935634</v>
          </cell>
          <cell r="Q609">
            <v>0</v>
          </cell>
          <cell r="X609" t="str">
            <v>4Profesional</v>
          </cell>
          <cell r="Z609" t="str">
            <v>ORIENTE</v>
          </cell>
          <cell r="AA609" t="str">
            <v>Mant</v>
          </cell>
        </row>
        <row r="610">
          <cell r="C610" t="str">
            <v>RODRIGUEZ CARVAJAL MARGARITA</v>
          </cell>
          <cell r="D610" t="str">
            <v>3020-08</v>
          </cell>
          <cell r="E610">
            <v>22821281.271666665</v>
          </cell>
          <cell r="F610" t="str">
            <v>Profesional Universitario</v>
          </cell>
          <cell r="G610" t="str">
            <v>22NOROCCIDENTE</v>
          </cell>
          <cell r="H610" t="str">
            <v>NOROCCIDENTE</v>
          </cell>
          <cell r="I610" t="str">
            <v>NOROCCIDENTE</v>
          </cell>
          <cell r="J610" t="str">
            <v>SI</v>
          </cell>
          <cell r="L610">
            <v>2003</v>
          </cell>
          <cell r="M610" t="str">
            <v>C</v>
          </cell>
          <cell r="P610">
            <v>1044033</v>
          </cell>
          <cell r="Q610">
            <v>80017</v>
          </cell>
          <cell r="X610" t="str">
            <v>4Profesional</v>
          </cell>
          <cell r="Z610" t="str">
            <v>NOROCCIDENTE</v>
          </cell>
          <cell r="AA610" t="str">
            <v>Mant</v>
          </cell>
        </row>
        <row r="611">
          <cell r="C611" t="str">
            <v>RODRIGUEZ DE CASTRO OLGA</v>
          </cell>
          <cell r="D611" t="str">
            <v>5040-22</v>
          </cell>
          <cell r="E611">
            <v>18811350.384583335</v>
          </cell>
          <cell r="F611" t="str">
            <v>Secretario Ejecutivo</v>
          </cell>
          <cell r="G611" t="str">
            <v>20SEG</v>
          </cell>
          <cell r="H611" t="str">
            <v>SECRETARIA GENERAL</v>
          </cell>
          <cell r="I611" t="str">
            <v>SECRETARIA GENERAL</v>
          </cell>
          <cell r="J611" t="str">
            <v>NO</v>
          </cell>
          <cell r="M611" t="str">
            <v>C</v>
          </cell>
          <cell r="P611">
            <v>846314</v>
          </cell>
          <cell r="Q611">
            <v>80229</v>
          </cell>
          <cell r="X611" t="str">
            <v>6Asistencial</v>
          </cell>
          <cell r="AA611" t="str">
            <v>Mant</v>
          </cell>
        </row>
        <row r="612">
          <cell r="C612" t="str">
            <v>RODRIGUEZ DE RODRIGUEZ MAGDALENA</v>
          </cell>
          <cell r="D612" t="str">
            <v>5040-20</v>
          </cell>
          <cell r="E612">
            <v>16138824.14833333</v>
          </cell>
          <cell r="F612" t="str">
            <v>Secretario Ejecutivo</v>
          </cell>
          <cell r="G612" t="str">
            <v>20SEG</v>
          </cell>
          <cell r="H612" t="str">
            <v>SECRETARIA GENERAL</v>
          </cell>
          <cell r="I612" t="str">
            <v>SECRETARIA GENERAL</v>
          </cell>
          <cell r="J612" t="str">
            <v>NO</v>
          </cell>
          <cell r="M612" t="str">
            <v>C</v>
          </cell>
          <cell r="P612">
            <v>764298</v>
          </cell>
          <cell r="Q612">
            <v>0</v>
          </cell>
          <cell r="X612" t="str">
            <v>6Asistencial</v>
          </cell>
          <cell r="AA612" t="str">
            <v>Mant</v>
          </cell>
        </row>
        <row r="613">
          <cell r="C613" t="str">
            <v>RODRIGUEZ HURTADO CLARIBEL</v>
          </cell>
          <cell r="D613" t="str">
            <v>4065-11</v>
          </cell>
          <cell r="E613">
            <v>16080398.177083332</v>
          </cell>
          <cell r="F613" t="str">
            <v>Técnico Administrativo</v>
          </cell>
          <cell r="G613" t="str">
            <v>19SDF</v>
          </cell>
          <cell r="H613" t="str">
            <v>DIVISION CONTABILIDAD</v>
          </cell>
          <cell r="I613" t="str">
            <v>DIVISION CONTABILIDAD</v>
          </cell>
          <cell r="J613" t="str">
            <v>SI</v>
          </cell>
          <cell r="M613" t="str">
            <v>C</v>
          </cell>
          <cell r="P613">
            <v>761453</v>
          </cell>
          <cell r="Q613">
            <v>0</v>
          </cell>
          <cell r="X613" t="str">
            <v>5Tecnico</v>
          </cell>
          <cell r="AA613" t="str">
            <v>Mant</v>
          </cell>
        </row>
        <row r="614">
          <cell r="C614" t="str">
            <v>ROJAS ROJAS EDGAR JOB</v>
          </cell>
          <cell r="D614" t="str">
            <v>4065-11</v>
          </cell>
          <cell r="E614">
            <v>16080398.177083332</v>
          </cell>
          <cell r="F614" t="str">
            <v>Técnico Administrativo</v>
          </cell>
          <cell r="G614" t="str">
            <v>17SFA</v>
          </cell>
          <cell r="H614" t="str">
            <v>DIVISION FONDOS</v>
          </cell>
          <cell r="I614" t="str">
            <v>DIVISION FONDOS</v>
          </cell>
          <cell r="J614" t="str">
            <v>SI</v>
          </cell>
          <cell r="M614" t="str">
            <v>C</v>
          </cell>
          <cell r="P614">
            <v>761453</v>
          </cell>
          <cell r="Q614">
            <v>0</v>
          </cell>
          <cell r="X614" t="str">
            <v>5Tecnico</v>
          </cell>
          <cell r="AA614" t="str">
            <v>Mant</v>
          </cell>
        </row>
        <row r="615">
          <cell r="C615" t="str">
            <v>ROMERO MENDIVIL LEYLA ROSA</v>
          </cell>
          <cell r="D615" t="str">
            <v>3020-06</v>
          </cell>
          <cell r="E615">
            <v>18995922.495416671</v>
          </cell>
          <cell r="F615" t="str">
            <v>Profesional Universitario</v>
          </cell>
          <cell r="G615" t="str">
            <v>23NORTE</v>
          </cell>
          <cell r="H615" t="str">
            <v>NORTE</v>
          </cell>
          <cell r="I615" t="str">
            <v>NORTE</v>
          </cell>
          <cell r="J615" t="str">
            <v>SI</v>
          </cell>
          <cell r="M615" t="str">
            <v>C</v>
          </cell>
          <cell r="P615">
            <v>935634</v>
          </cell>
          <cell r="Q615">
            <v>0</v>
          </cell>
          <cell r="X615" t="str">
            <v>4Profesional</v>
          </cell>
          <cell r="Z615" t="str">
            <v>NORTE</v>
          </cell>
          <cell r="AA615" t="str">
            <v>Mant</v>
          </cell>
        </row>
        <row r="616">
          <cell r="C616" t="str">
            <v>RUIZ NIETO DIEGO</v>
          </cell>
          <cell r="D616" t="str">
            <v>4065-11</v>
          </cell>
          <cell r="E616">
            <v>16080398.177083332</v>
          </cell>
          <cell r="F616" t="str">
            <v>Técnico Administrativo</v>
          </cell>
          <cell r="G616" t="str">
            <v>20SEG</v>
          </cell>
          <cell r="H616" t="str">
            <v>DIVISION ATENCION AL USUARIO - QUEJAS Y RECLAMOS</v>
          </cell>
          <cell r="I616" t="str">
            <v>DIVISION ATENCION AL USUARIO - QUEJAS Y RECLAMOS</v>
          </cell>
          <cell r="J616" t="str">
            <v>SI</v>
          </cell>
          <cell r="L616">
            <v>2003</v>
          </cell>
          <cell r="M616" t="str">
            <v>C</v>
          </cell>
          <cell r="P616">
            <v>761453</v>
          </cell>
          <cell r="Q616">
            <v>0</v>
          </cell>
          <cell r="X616" t="str">
            <v>5Tecnico</v>
          </cell>
          <cell r="AA616" t="str">
            <v>Mant</v>
          </cell>
        </row>
        <row r="617">
          <cell r="C617" t="str">
            <v>RUIZ ROMERO HERNANDO ENRIQUE</v>
          </cell>
          <cell r="D617" t="str">
            <v>3020-08</v>
          </cell>
          <cell r="E617">
            <v>21196717.882083338</v>
          </cell>
          <cell r="F617" t="str">
            <v>Profesional Universitario</v>
          </cell>
          <cell r="G617" t="str">
            <v>21CENTRO</v>
          </cell>
          <cell r="H617" t="str">
            <v>CENTRO</v>
          </cell>
          <cell r="I617" t="str">
            <v>CENTRO</v>
          </cell>
          <cell r="J617" t="str">
            <v>SI</v>
          </cell>
          <cell r="L617">
            <v>2003</v>
          </cell>
          <cell r="M617" t="str">
            <v>C</v>
          </cell>
          <cell r="P617">
            <v>1044033</v>
          </cell>
          <cell r="Q617">
            <v>0</v>
          </cell>
          <cell r="X617" t="str">
            <v>4Profesional</v>
          </cell>
          <cell r="Z617" t="str">
            <v>CENTRO</v>
          </cell>
          <cell r="AA617" t="str">
            <v>Mant</v>
          </cell>
        </row>
        <row r="618">
          <cell r="C618" t="str">
            <v>RUIZ TRUJILLO MANUEL ERLANDER</v>
          </cell>
          <cell r="D618" t="str">
            <v>5310-11</v>
          </cell>
          <cell r="E618">
            <v>19241995.709166665</v>
          </cell>
          <cell r="F618" t="str">
            <v>Conductor Mec (Asignado)</v>
          </cell>
          <cell r="G618" t="str">
            <v>22NOROCCIDENTE</v>
          </cell>
          <cell r="H618" t="str">
            <v>NOROCCIDENTE</v>
          </cell>
          <cell r="I618" t="str">
            <v>NOROCCIDENTE</v>
          </cell>
          <cell r="J618" t="str">
            <v>SI</v>
          </cell>
          <cell r="M618" t="str">
            <v>C</v>
          </cell>
          <cell r="N618" t="str">
            <v>P</v>
          </cell>
          <cell r="P618">
            <v>555997</v>
          </cell>
          <cell r="Q618">
            <v>0</v>
          </cell>
          <cell r="X618" t="str">
            <v>6Asistencial</v>
          </cell>
          <cell r="Z618" t="str">
            <v>NOROCCIDENTE</v>
          </cell>
          <cell r="AA618" t="str">
            <v>Mant</v>
          </cell>
        </row>
        <row r="619">
          <cell r="C619" t="str">
            <v>SAAVEDRA VARGAS JOSE EDUARDO</v>
          </cell>
          <cell r="D619" t="str">
            <v>5120-09</v>
          </cell>
          <cell r="E619">
            <v>10643889.421249999</v>
          </cell>
          <cell r="F619" t="str">
            <v>Auxiliar Administrativo</v>
          </cell>
          <cell r="G619" t="str">
            <v>20SEG</v>
          </cell>
          <cell r="H619" t="str">
            <v>SECRETARIA GENERAL</v>
          </cell>
          <cell r="I619" t="str">
            <v>SECRETARIA GENERAL</v>
          </cell>
          <cell r="J619" t="str">
            <v>NO</v>
          </cell>
          <cell r="M619" t="str">
            <v>C</v>
          </cell>
          <cell r="P619">
            <v>468655</v>
          </cell>
          <cell r="Q619">
            <v>0</v>
          </cell>
          <cell r="X619" t="str">
            <v>6Asistencial</v>
          </cell>
          <cell r="AA619" t="str">
            <v>Mant</v>
          </cell>
        </row>
        <row r="620">
          <cell r="C620" t="str">
            <v>SALGADO QUINTERO NUBIA EDITH</v>
          </cell>
          <cell r="D620" t="str">
            <v>4065-12</v>
          </cell>
          <cell r="E620">
            <v>16415181.84</v>
          </cell>
          <cell r="F620" t="str">
            <v>Técnico Administrativo</v>
          </cell>
          <cell r="G620" t="str">
            <v>18SRI</v>
          </cell>
          <cell r="H620" t="str">
            <v>SUBDIRECCION REL INTERNALES</v>
          </cell>
          <cell r="I620" t="str">
            <v>CONSEJERIA</v>
          </cell>
          <cell r="J620" t="str">
            <v>SI</v>
          </cell>
          <cell r="M620" t="str">
            <v>C</v>
          </cell>
          <cell r="P620">
            <v>808521</v>
          </cell>
          <cell r="Q620">
            <v>0</v>
          </cell>
          <cell r="X620" t="str">
            <v>5Tecnico</v>
          </cell>
          <cell r="AA620" t="str">
            <v>Mant</v>
          </cell>
        </row>
        <row r="621">
          <cell r="C621" t="str">
            <v>SANCHEZ VERGARA MARTHA ELENA</v>
          </cell>
          <cell r="D621" t="str">
            <v>3020-12</v>
          </cell>
          <cell r="E621">
            <v>25294052.003333326</v>
          </cell>
          <cell r="F621" t="str">
            <v>Profesional Universitario</v>
          </cell>
          <cell r="G621" t="str">
            <v>24ORIENTE</v>
          </cell>
          <cell r="H621" t="str">
            <v>ORIENTE</v>
          </cell>
          <cell r="I621" t="str">
            <v>ORIENTE</v>
          </cell>
          <cell r="J621" t="str">
            <v>SI</v>
          </cell>
          <cell r="L621">
            <v>2004</v>
          </cell>
          <cell r="M621" t="str">
            <v>C</v>
          </cell>
          <cell r="N621" t="str">
            <v>P</v>
          </cell>
          <cell r="P621">
            <v>1245845</v>
          </cell>
          <cell r="Q621">
            <v>0</v>
          </cell>
          <cell r="X621" t="str">
            <v>4Profesional</v>
          </cell>
          <cell r="Z621" t="str">
            <v>ORIENTE</v>
          </cell>
          <cell r="AA621" t="str">
            <v>Mant</v>
          </cell>
        </row>
        <row r="622">
          <cell r="C622" t="str">
            <v>SARMIENTO VERGARA GEIDI DEL-CARMEN</v>
          </cell>
          <cell r="D622" t="str">
            <v>3020-08</v>
          </cell>
          <cell r="E622">
            <v>21196717.882083338</v>
          </cell>
          <cell r="F622" t="str">
            <v>Profesional Universitario</v>
          </cell>
          <cell r="G622" t="str">
            <v>23NORTE</v>
          </cell>
          <cell r="H622" t="str">
            <v>NORTE</v>
          </cell>
          <cell r="I622" t="str">
            <v>NORTE</v>
          </cell>
          <cell r="J622" t="str">
            <v>SI</v>
          </cell>
          <cell r="M622" t="str">
            <v>C</v>
          </cell>
          <cell r="P622">
            <v>1044033</v>
          </cell>
          <cell r="Q622">
            <v>0</v>
          </cell>
          <cell r="X622" t="str">
            <v>4Profesional</v>
          </cell>
          <cell r="Z622" t="str">
            <v>NORTE</v>
          </cell>
          <cell r="AA622" t="str">
            <v>Mant</v>
          </cell>
        </row>
        <row r="623">
          <cell r="C623" t="str">
            <v>SEGURA BRICEÑO MYRIAM ESTHER</v>
          </cell>
          <cell r="D623" t="str">
            <v>4065-15</v>
          </cell>
          <cell r="E623">
            <v>20218349.740416665</v>
          </cell>
          <cell r="F623" t="str">
            <v>Técnico Administrativo</v>
          </cell>
          <cell r="G623" t="str">
            <v>18SRI</v>
          </cell>
          <cell r="H623" t="str">
            <v>DIVISION BECAS</v>
          </cell>
          <cell r="I623" t="str">
            <v>DIVISION DE BECAS</v>
          </cell>
          <cell r="J623" t="str">
            <v>SI</v>
          </cell>
          <cell r="L623">
            <v>2003</v>
          </cell>
          <cell r="M623" t="str">
            <v>C</v>
          </cell>
          <cell r="P623">
            <v>935634</v>
          </cell>
          <cell r="Q623">
            <v>60210</v>
          </cell>
          <cell r="X623" t="str">
            <v>5Tecnico</v>
          </cell>
          <cell r="AA623" t="str">
            <v>Mant</v>
          </cell>
        </row>
        <row r="624">
          <cell r="C624" t="str">
            <v>SIERRA DE-RIVEROS ROSALBA</v>
          </cell>
          <cell r="D624" t="str">
            <v>5120-09</v>
          </cell>
          <cell r="E624">
            <v>10643889.421249999</v>
          </cell>
          <cell r="F624" t="str">
            <v>Auxiliar Administrativo</v>
          </cell>
          <cell r="G624" t="str">
            <v>20SEG</v>
          </cell>
          <cell r="H624" t="str">
            <v>DIVISION SERVICIOS ADMINISTRATIVOS</v>
          </cell>
          <cell r="I624" t="str">
            <v>CORRESPONDENCIA</v>
          </cell>
          <cell r="J624" t="str">
            <v>NO</v>
          </cell>
          <cell r="M624" t="str">
            <v>C</v>
          </cell>
          <cell r="P624">
            <v>468655</v>
          </cell>
          <cell r="Q624">
            <v>0</v>
          </cell>
          <cell r="X624" t="str">
            <v>6Asistencial</v>
          </cell>
          <cell r="AA624" t="str">
            <v>Mant</v>
          </cell>
        </row>
        <row r="625">
          <cell r="C625" t="str">
            <v>SIERRA MONTES TIBALDO RAFAEL</v>
          </cell>
          <cell r="D625" t="str">
            <v>3010-16</v>
          </cell>
          <cell r="E625">
            <v>33955987.529166669</v>
          </cell>
          <cell r="F625" t="str">
            <v>Profesional Especializado</v>
          </cell>
          <cell r="G625" t="str">
            <v>23NORTE</v>
          </cell>
          <cell r="H625" t="str">
            <v>NORTE</v>
          </cell>
          <cell r="I625" t="str">
            <v>NORTE</v>
          </cell>
          <cell r="J625" t="str">
            <v>SI</v>
          </cell>
          <cell r="L625">
            <v>2003</v>
          </cell>
          <cell r="M625" t="str">
            <v>C</v>
          </cell>
          <cell r="N625" t="str">
            <v>P</v>
          </cell>
          <cell r="P625">
            <v>1551384</v>
          </cell>
          <cell r="Q625">
            <v>121100</v>
          </cell>
          <cell r="X625" t="str">
            <v>4Profesional</v>
          </cell>
          <cell r="Z625" t="str">
            <v>NORTE</v>
          </cell>
          <cell r="AA625" t="str">
            <v>crear</v>
          </cell>
        </row>
        <row r="626">
          <cell r="C626" t="str">
            <v>SOSA GOMEZ GIMY ALVARO</v>
          </cell>
          <cell r="D626" t="str">
            <v>3020-07</v>
          </cell>
          <cell r="E626">
            <v>20011830.391249999</v>
          </cell>
          <cell r="F626" t="str">
            <v>Profesional Universitario</v>
          </cell>
          <cell r="G626" t="str">
            <v>22NOROCCIDENTE</v>
          </cell>
          <cell r="H626" t="str">
            <v>NOROCCIDENTE</v>
          </cell>
          <cell r="I626" t="str">
            <v>NOROCCIDENTE</v>
          </cell>
          <cell r="J626" t="str">
            <v>SI</v>
          </cell>
          <cell r="M626" t="str">
            <v>C</v>
          </cell>
          <cell r="P626">
            <v>985672</v>
          </cell>
          <cell r="Q626">
            <v>0</v>
          </cell>
          <cell r="X626" t="str">
            <v>4Profesional</v>
          </cell>
          <cell r="Z626" t="str">
            <v>NOROCCIDENTE</v>
          </cell>
          <cell r="AA626" t="str">
            <v>Mant</v>
          </cell>
        </row>
        <row r="627">
          <cell r="C627" t="str">
            <v>SUAREZ DIAZ MARIA DEL-PILAR</v>
          </cell>
          <cell r="D627" t="str">
            <v>3010-16</v>
          </cell>
          <cell r="E627">
            <v>31497327.178750005</v>
          </cell>
          <cell r="F627" t="str">
            <v>Profesional Especializado</v>
          </cell>
          <cell r="G627" t="str">
            <v>24ORIENTE</v>
          </cell>
          <cell r="H627" t="str">
            <v>ORIENTE</v>
          </cell>
          <cell r="I627" t="str">
            <v>ORIENTE</v>
          </cell>
          <cell r="J627" t="str">
            <v>SI</v>
          </cell>
          <cell r="L627" t="str">
            <v>MCF</v>
          </cell>
          <cell r="M627" t="str">
            <v>C</v>
          </cell>
          <cell r="N627" t="str">
            <v>P</v>
          </cell>
          <cell r="P627">
            <v>1551384</v>
          </cell>
          <cell r="Q627">
            <v>0</v>
          </cell>
          <cell r="X627" t="str">
            <v>4Profesional</v>
          </cell>
          <cell r="Z627" t="str">
            <v>ORIENTE</v>
          </cell>
          <cell r="AA627" t="str">
            <v>crear</v>
          </cell>
        </row>
        <row r="628">
          <cell r="C628" t="str">
            <v>SUAREZ RODRIGUEZ OLGA LUCIA</v>
          </cell>
          <cell r="D628" t="str">
            <v>5120-12</v>
          </cell>
          <cell r="E628">
            <v>13279546.932500001</v>
          </cell>
          <cell r="F628" t="str">
            <v>Auxiliar Administrativo</v>
          </cell>
          <cell r="G628" t="str">
            <v>18SRI</v>
          </cell>
          <cell r="H628" t="str">
            <v>DIVISION BECAS</v>
          </cell>
          <cell r="I628" t="str">
            <v>DIVISION DE BECAS</v>
          </cell>
          <cell r="J628" t="str">
            <v>SI</v>
          </cell>
          <cell r="L628" t="str">
            <v>MCF</v>
          </cell>
          <cell r="M628" t="str">
            <v>C</v>
          </cell>
          <cell r="P628">
            <v>596996</v>
          </cell>
          <cell r="Q628">
            <v>0</v>
          </cell>
          <cell r="X628" t="str">
            <v>6Asistencial</v>
          </cell>
          <cell r="AA628" t="str">
            <v>Mant</v>
          </cell>
        </row>
        <row r="629">
          <cell r="C629">
            <v>14</v>
          </cell>
          <cell r="D629" t="str">
            <v>0042-10</v>
          </cell>
          <cell r="E629">
            <v>59903910.372499995</v>
          </cell>
          <cell r="F629" t="str">
            <v>Director Territorial</v>
          </cell>
          <cell r="G629" t="str">
            <v>23NORTE</v>
          </cell>
          <cell r="H629" t="str">
            <v>NORTE</v>
          </cell>
          <cell r="I629" t="str">
            <v>NORTE</v>
          </cell>
          <cell r="J629" t="str">
            <v>SI</v>
          </cell>
          <cell r="M629" t="str">
            <v>LNR</v>
          </cell>
          <cell r="N629" t="str">
            <v>V</v>
          </cell>
          <cell r="P629">
            <v>2277479</v>
          </cell>
          <cell r="Q629">
            <v>0</v>
          </cell>
          <cell r="X629" t="str">
            <v>1Directivo</v>
          </cell>
          <cell r="Z629" t="str">
            <v>NORTE</v>
          </cell>
          <cell r="AA629" t="str">
            <v>crear</v>
          </cell>
        </row>
        <row r="630">
          <cell r="C630" t="str">
            <v>TELLEZ FUENTES EDGAR HERNANDO</v>
          </cell>
          <cell r="D630" t="str">
            <v>5120-12</v>
          </cell>
          <cell r="E630">
            <v>13279546.932500001</v>
          </cell>
          <cell r="F630" t="str">
            <v>Auxiliar Administrativo</v>
          </cell>
          <cell r="G630" t="str">
            <v>20SEG</v>
          </cell>
          <cell r="H630" t="str">
            <v>SECRETARIA GENERAL</v>
          </cell>
          <cell r="I630" t="str">
            <v>ARCHIVO</v>
          </cell>
          <cell r="J630" t="str">
            <v>NO</v>
          </cell>
          <cell r="M630" t="str">
            <v>C</v>
          </cell>
          <cell r="P630">
            <v>596996</v>
          </cell>
          <cell r="Q630">
            <v>0</v>
          </cell>
          <cell r="X630" t="str">
            <v>6Asistencial</v>
          </cell>
          <cell r="AA630" t="str">
            <v>Mant</v>
          </cell>
        </row>
        <row r="631">
          <cell r="C631" t="str">
            <v>TORO BERNAL LUZ MARIA</v>
          </cell>
          <cell r="D631" t="str">
            <v>3020-06</v>
          </cell>
          <cell r="E631">
            <v>18995922.495416671</v>
          </cell>
          <cell r="F631" t="str">
            <v>Profesional Universitario</v>
          </cell>
          <cell r="G631" t="str">
            <v>24ORIENTE</v>
          </cell>
          <cell r="H631" t="str">
            <v>ORIENTE</v>
          </cell>
          <cell r="I631" t="str">
            <v>ORIENTE</v>
          </cell>
          <cell r="J631" t="str">
            <v>SI</v>
          </cell>
          <cell r="M631" t="str">
            <v>C</v>
          </cell>
          <cell r="P631">
            <v>935634</v>
          </cell>
          <cell r="Q631">
            <v>0</v>
          </cell>
          <cell r="X631" t="str">
            <v>4Profesional</v>
          </cell>
          <cell r="Z631" t="str">
            <v>ORIENTE</v>
          </cell>
          <cell r="AA631" t="str">
            <v>Mant</v>
          </cell>
        </row>
        <row r="632">
          <cell r="C632" t="str">
            <v>TORO MONTOYA GLORIA SOCORRO</v>
          </cell>
          <cell r="D632" t="str">
            <v>3020-10</v>
          </cell>
          <cell r="E632">
            <v>23062173.132083338</v>
          </cell>
          <cell r="F632" t="str">
            <v>Profesional Universitario</v>
          </cell>
          <cell r="G632" t="str">
            <v>21CENTRO</v>
          </cell>
          <cell r="H632" t="str">
            <v>CENTRO</v>
          </cell>
          <cell r="I632" t="str">
            <v>CENTRO</v>
          </cell>
          <cell r="J632" t="str">
            <v>SI</v>
          </cell>
          <cell r="L632">
            <v>2003</v>
          </cell>
          <cell r="M632" t="str">
            <v>C</v>
          </cell>
          <cell r="P632">
            <v>1135915</v>
          </cell>
          <cell r="Q632">
            <v>0</v>
          </cell>
          <cell r="X632" t="str">
            <v>4Profesional</v>
          </cell>
          <cell r="Z632" t="str">
            <v>CENTRO</v>
          </cell>
          <cell r="AA632" t="str">
            <v>Mant</v>
          </cell>
        </row>
        <row r="633">
          <cell r="C633" t="str">
            <v>TORRES HURTADO PEDRO</v>
          </cell>
          <cell r="D633" t="str">
            <v>3020-06</v>
          </cell>
          <cell r="E633">
            <v>18995922.495416671</v>
          </cell>
          <cell r="F633" t="str">
            <v>Profesional Universitario</v>
          </cell>
          <cell r="G633" t="str">
            <v>25SUROCCIDENTE</v>
          </cell>
          <cell r="H633" t="str">
            <v>SUROCCIDENTE</v>
          </cell>
          <cell r="I633" t="str">
            <v>SUROCCIDENTE</v>
          </cell>
          <cell r="J633" t="str">
            <v>SI</v>
          </cell>
          <cell r="M633" t="str">
            <v>C</v>
          </cell>
          <cell r="P633">
            <v>935634</v>
          </cell>
          <cell r="Q633">
            <v>0</v>
          </cell>
          <cell r="X633" t="str">
            <v>4Profesional</v>
          </cell>
          <cell r="Z633" t="str">
            <v>SUROCCIDENTE</v>
          </cell>
          <cell r="AA633" t="str">
            <v>Mant</v>
          </cell>
        </row>
        <row r="634">
          <cell r="C634" t="str">
            <v>TORRES LOPEZ ANA PATRICIA</v>
          </cell>
          <cell r="D634" t="str">
            <v>4065-11</v>
          </cell>
          <cell r="E634">
            <v>16080398.177083332</v>
          </cell>
          <cell r="F634" t="str">
            <v>Técnico Administrativo</v>
          </cell>
          <cell r="G634" t="str">
            <v>16SCC</v>
          </cell>
          <cell r="H634" t="str">
            <v>DIVISION CREDITO</v>
          </cell>
          <cell r="I634" t="str">
            <v>DIVISION CREDITO</v>
          </cell>
          <cell r="J634" t="str">
            <v>SI</v>
          </cell>
          <cell r="L634" t="str">
            <v>MCF</v>
          </cell>
          <cell r="M634" t="str">
            <v>C</v>
          </cell>
          <cell r="P634">
            <v>761453</v>
          </cell>
          <cell r="Q634">
            <v>0</v>
          </cell>
          <cell r="X634" t="str">
            <v>5Tecnico</v>
          </cell>
          <cell r="AA634" t="str">
            <v>Mant</v>
          </cell>
        </row>
        <row r="635">
          <cell r="C635">
            <v>0.55191385537338666</v>
          </cell>
          <cell r="D635" t="str">
            <v>3020-10</v>
          </cell>
          <cell r="E635">
            <v>23062173.132083338</v>
          </cell>
          <cell r="F635" t="str">
            <v>Profesional Universitario</v>
          </cell>
          <cell r="G635" t="str">
            <v>24ORIENTE</v>
          </cell>
          <cell r="H635" t="str">
            <v>ORIENTE</v>
          </cell>
          <cell r="I635" t="str">
            <v>ORIENTE</v>
          </cell>
          <cell r="J635" t="str">
            <v>SI</v>
          </cell>
          <cell r="M635" t="str">
            <v>C</v>
          </cell>
          <cell r="N635" t="str">
            <v>V</v>
          </cell>
          <cell r="P635">
            <v>1135915</v>
          </cell>
          <cell r="Q635">
            <v>0</v>
          </cell>
          <cell r="X635" t="str">
            <v>4Profesional</v>
          </cell>
          <cell r="Z635" t="str">
            <v>ORIENTE</v>
          </cell>
          <cell r="AA635" t="str">
            <v>crear</v>
          </cell>
        </row>
        <row r="636">
          <cell r="C636" t="str">
            <v>VALDERRAMA GARZON HERMES ERNESTO</v>
          </cell>
          <cell r="D636" t="str">
            <v>4065-07</v>
          </cell>
          <cell r="E636">
            <v>13362965.654583329</v>
          </cell>
          <cell r="F636" t="str">
            <v>Técnico Administrativo</v>
          </cell>
          <cell r="G636" t="str">
            <v>20SEG</v>
          </cell>
          <cell r="H636" t="str">
            <v>DIVISION TALENTO HUMANO</v>
          </cell>
          <cell r="I636" t="str">
            <v>NOMINA BP</v>
          </cell>
          <cell r="J636" t="str">
            <v>NO</v>
          </cell>
          <cell r="M636" t="str">
            <v>C</v>
          </cell>
          <cell r="P636">
            <v>601058</v>
          </cell>
          <cell r="Q636">
            <v>0</v>
          </cell>
          <cell r="X636" t="str">
            <v>5Tecnico</v>
          </cell>
          <cell r="AA636" t="str">
            <v>Mant</v>
          </cell>
        </row>
        <row r="637">
          <cell r="C637" t="str">
            <v>VANEGAS BENITEZ JANETH DEL-PILAR</v>
          </cell>
          <cell r="D637" t="str">
            <v>5040-16</v>
          </cell>
          <cell r="E637">
            <v>14586952.714583334</v>
          </cell>
          <cell r="F637" t="str">
            <v>Secretario Ejecutivo</v>
          </cell>
          <cell r="G637" t="str">
            <v>17SFA</v>
          </cell>
          <cell r="H637" t="str">
            <v>SUBDIRECCION FONDOS</v>
          </cell>
          <cell r="I637" t="str">
            <v>SUBDIRECCION FONDOS</v>
          </cell>
          <cell r="J637" t="str">
            <v>SI</v>
          </cell>
          <cell r="L637" t="str">
            <v>MCF</v>
          </cell>
          <cell r="M637" t="str">
            <v>C</v>
          </cell>
          <cell r="P637">
            <v>688731</v>
          </cell>
          <cell r="Q637">
            <v>0</v>
          </cell>
          <cell r="X637" t="str">
            <v>6Asistencial</v>
          </cell>
          <cell r="AA637" t="str">
            <v>Mant</v>
          </cell>
        </row>
        <row r="638">
          <cell r="C638" t="str">
            <v>VARGAS RODRIGUEZ EDITH JERONIMA</v>
          </cell>
          <cell r="D638" t="str">
            <v>4065-12</v>
          </cell>
          <cell r="E638">
            <v>16415181.84</v>
          </cell>
          <cell r="F638" t="str">
            <v>Técnico Administrativo</v>
          </cell>
          <cell r="G638" t="str">
            <v>16SCC</v>
          </cell>
          <cell r="H638" t="str">
            <v>DIVISION CARTERA</v>
          </cell>
          <cell r="I638" t="str">
            <v>DIVISION CARTERA</v>
          </cell>
          <cell r="J638" t="str">
            <v>SI</v>
          </cell>
          <cell r="M638" t="str">
            <v>C</v>
          </cell>
          <cell r="P638">
            <v>808521</v>
          </cell>
          <cell r="Q638">
            <v>0</v>
          </cell>
          <cell r="X638" t="str">
            <v>5Tecnico</v>
          </cell>
          <cell r="AA638" t="str">
            <v>Mant</v>
          </cell>
        </row>
        <row r="639">
          <cell r="C639" t="str">
            <v>VEGA GARZON LUIS ENRIQUE</v>
          </cell>
          <cell r="D639" t="str">
            <v>5120-09</v>
          </cell>
          <cell r="E639">
            <v>10643889.421249999</v>
          </cell>
          <cell r="F639" t="str">
            <v>Auxiliar Administrativo</v>
          </cell>
          <cell r="G639" t="str">
            <v>20SEG</v>
          </cell>
          <cell r="H639" t="str">
            <v>DIVISION SERVICIOS ADMINISTRATIVOS</v>
          </cell>
          <cell r="I639" t="str">
            <v>ALMACEN</v>
          </cell>
          <cell r="J639" t="str">
            <v>NO</v>
          </cell>
          <cell r="M639" t="str">
            <v>C</v>
          </cell>
          <cell r="P639">
            <v>468655</v>
          </cell>
          <cell r="Q639">
            <v>0</v>
          </cell>
          <cell r="X639" t="str">
            <v>6Asistencial</v>
          </cell>
          <cell r="AA639" t="str">
            <v>Mant</v>
          </cell>
        </row>
        <row r="640">
          <cell r="C640" t="str">
            <v>VELASQUEZ DUQUE JOSE FERNANDO</v>
          </cell>
          <cell r="D640" t="str">
            <v>4065-12</v>
          </cell>
          <cell r="E640">
            <v>16415181.84</v>
          </cell>
          <cell r="F640" t="str">
            <v>Técnico Administrativo</v>
          </cell>
          <cell r="G640" t="str">
            <v>20SEG</v>
          </cell>
          <cell r="H640" t="str">
            <v>DIVISION SERVICIOS ADMINISTRATIVOS</v>
          </cell>
          <cell r="I640" t="str">
            <v>CORRESPONDENCIA</v>
          </cell>
          <cell r="J640" t="str">
            <v>NO</v>
          </cell>
          <cell r="L640">
            <v>2003</v>
          </cell>
          <cell r="M640" t="str">
            <v>C</v>
          </cell>
          <cell r="P640">
            <v>808521</v>
          </cell>
          <cell r="Q640">
            <v>0</v>
          </cell>
          <cell r="X640" t="str">
            <v>5Tecnico</v>
          </cell>
          <cell r="AA640" t="str">
            <v>Mant</v>
          </cell>
        </row>
        <row r="641">
          <cell r="C641" t="str">
            <v>VELEZ DE RECIO MARIA HORTENSIA</v>
          </cell>
          <cell r="D641" t="str">
            <v>5040-16</v>
          </cell>
          <cell r="E641">
            <v>16286152.02416667</v>
          </cell>
          <cell r="F641" t="str">
            <v>Secretario Ejecutivo</v>
          </cell>
          <cell r="G641" t="str">
            <v>25SUROCCIDENTE</v>
          </cell>
          <cell r="H641" t="str">
            <v>SUROCCIDENTE</v>
          </cell>
          <cell r="I641" t="str">
            <v>SUROCCIDENTE</v>
          </cell>
          <cell r="J641" t="str">
            <v>SI</v>
          </cell>
          <cell r="L641">
            <v>2003</v>
          </cell>
          <cell r="M641" t="str">
            <v>C</v>
          </cell>
          <cell r="N641" t="str">
            <v>P</v>
          </cell>
          <cell r="P641">
            <v>688731</v>
          </cell>
          <cell r="Q641">
            <v>82741</v>
          </cell>
          <cell r="X641" t="str">
            <v>6Asistencial</v>
          </cell>
          <cell r="Z641" t="str">
            <v>SUROCCIDENTE</v>
          </cell>
          <cell r="AA641" t="str">
            <v>Mant</v>
          </cell>
        </row>
        <row r="642">
          <cell r="C642" t="str">
            <v>VENTE  JUAN CARLOS</v>
          </cell>
          <cell r="D642" t="str">
            <v>5120-10</v>
          </cell>
          <cell r="E642">
            <v>11597824.078333335</v>
          </cell>
          <cell r="F642" t="str">
            <v>Auxiliar Administrativo</v>
          </cell>
          <cell r="G642" t="str">
            <v>16SCC</v>
          </cell>
          <cell r="H642" t="str">
            <v>DIVISION CARTERA</v>
          </cell>
          <cell r="I642" t="str">
            <v>DIVISION CARTERA</v>
          </cell>
          <cell r="J642" t="str">
            <v>SI</v>
          </cell>
          <cell r="M642" t="str">
            <v>C</v>
          </cell>
          <cell r="P642">
            <v>515106</v>
          </cell>
          <cell r="Q642">
            <v>0</v>
          </cell>
          <cell r="X642" t="str">
            <v>6Asistencial</v>
          </cell>
          <cell r="AA642" t="str">
            <v>Mant</v>
          </cell>
        </row>
        <row r="643">
          <cell r="C643" t="str">
            <v>VILLEGAS BOTERO MARTA LUCIA</v>
          </cell>
          <cell r="D643" t="str">
            <v>0015-25</v>
          </cell>
          <cell r="E643">
            <v>140559647.24833331</v>
          </cell>
          <cell r="F643" t="str">
            <v>Gerente, Presidente o Director General o Nacional de Entidad Descentralizada o de Unidad Administrativa Especial.</v>
          </cell>
          <cell r="G643" t="str">
            <v>10DIR</v>
          </cell>
          <cell r="H643" t="str">
            <v>DIRECCION</v>
          </cell>
          <cell r="I643" t="str">
            <v>DIRECCION</v>
          </cell>
          <cell r="J643" t="str">
            <v>SI</v>
          </cell>
          <cell r="M643" t="str">
            <v>LNR</v>
          </cell>
          <cell r="P643">
            <v>5343919</v>
          </cell>
          <cell r="Q643">
            <v>0</v>
          </cell>
          <cell r="X643" t="str">
            <v>1Directivo</v>
          </cell>
          <cell r="AA643" t="str">
            <v>Mant</v>
          </cell>
        </row>
        <row r="644">
          <cell r="C644">
            <v>15</v>
          </cell>
          <cell r="D644" t="str">
            <v>0137-18</v>
          </cell>
          <cell r="E644">
            <v>82246105.011250004</v>
          </cell>
          <cell r="F644" t="str">
            <v>Jefe de Oficina</v>
          </cell>
          <cell r="G644" t="str">
            <v>15OSI</v>
          </cell>
          <cell r="H644" t="str">
            <v>OFICINA SISTEMATIZACION</v>
          </cell>
          <cell r="I644" t="str">
            <v>OFICINA DE SISTEMATIZACION</v>
          </cell>
          <cell r="J644" t="str">
            <v>SI</v>
          </cell>
          <cell r="M644" t="str">
            <v>LNR</v>
          </cell>
          <cell r="N644" t="str">
            <v>V</v>
          </cell>
          <cell r="P644">
            <v>3126904</v>
          </cell>
          <cell r="Q644">
            <v>0</v>
          </cell>
          <cell r="X644" t="str">
            <v>1Directivo</v>
          </cell>
          <cell r="AA644" t="str">
            <v>crear</v>
          </cell>
        </row>
        <row r="645">
          <cell r="C645">
            <v>0.55730062203042374</v>
          </cell>
          <cell r="D645" t="str">
            <v>4065-07</v>
          </cell>
          <cell r="E645">
            <v>13362965.654583329</v>
          </cell>
          <cell r="F645" t="str">
            <v>Técnico Administrativo</v>
          </cell>
          <cell r="G645" t="str">
            <v>20SEG</v>
          </cell>
          <cell r="H645" t="str">
            <v>DIVISION TALENTO HUMANO</v>
          </cell>
          <cell r="I645" t="str">
            <v>HOJ VIDA RELOJ Y SUIP</v>
          </cell>
          <cell r="J645" t="str">
            <v>NO</v>
          </cell>
          <cell r="M645" t="str">
            <v>C</v>
          </cell>
          <cell r="N645" t="str">
            <v>V</v>
          </cell>
          <cell r="P645">
            <v>601058</v>
          </cell>
          <cell r="Q645">
            <v>0</v>
          </cell>
          <cell r="X645" t="str">
            <v>5Tecnico</v>
          </cell>
          <cell r="AA645" t="str">
            <v>crear</v>
          </cell>
        </row>
        <row r="646">
          <cell r="C646" t="str">
            <v>CASTAÑEDA BURBANO ALBA ALICIA</v>
          </cell>
          <cell r="D646" t="str">
            <v>3020-14</v>
          </cell>
          <cell r="E646">
            <v>27317929.430000003</v>
          </cell>
          <cell r="F646" t="str">
            <v>Profesional Universitario</v>
          </cell>
          <cell r="G646" t="str">
            <v>13OJU</v>
          </cell>
          <cell r="H646" t="str">
            <v>OFICINA JURIDICA</v>
          </cell>
          <cell r="I646" t="str">
            <v>OFICINA JURIDICA</v>
          </cell>
          <cell r="J646" t="str">
            <v>NO</v>
          </cell>
          <cell r="M646" t="str">
            <v>C</v>
          </cell>
          <cell r="P646">
            <v>1345530</v>
          </cell>
          <cell r="Q646">
            <v>0</v>
          </cell>
          <cell r="X646" t="str">
            <v>4Profesional</v>
          </cell>
          <cell r="AA646" t="str">
            <v>Mant</v>
          </cell>
        </row>
        <row r="647">
          <cell r="C647" t="str">
            <v>MARIÑO CEPEDA JANETH ADRIANA</v>
          </cell>
          <cell r="D647" t="str">
            <v>3020-12</v>
          </cell>
          <cell r="E647">
            <v>25294052.003333326</v>
          </cell>
          <cell r="F647" t="str">
            <v>Profesional Universitario</v>
          </cell>
          <cell r="G647" t="str">
            <v>15OSI</v>
          </cell>
          <cell r="H647" t="str">
            <v>OFICINA SISTEMATIZACION</v>
          </cell>
          <cell r="I647" t="str">
            <v>OFICINA DE SISTEMATIZACION</v>
          </cell>
          <cell r="J647" t="str">
            <v>SI</v>
          </cell>
          <cell r="M647" t="str">
            <v>C</v>
          </cell>
          <cell r="P647">
            <v>1245845</v>
          </cell>
          <cell r="Q647">
            <v>0</v>
          </cell>
          <cell r="X647" t="str">
            <v>4Profesional</v>
          </cell>
          <cell r="AA647" t="str">
            <v>Mant</v>
          </cell>
        </row>
        <row r="648">
          <cell r="C648">
            <v>0.46073596079157353</v>
          </cell>
          <cell r="D648" t="str">
            <v>2040-23</v>
          </cell>
          <cell r="E648">
            <v>49073012.952083334</v>
          </cell>
          <cell r="F648" t="str">
            <v>Jefe de División</v>
          </cell>
          <cell r="G648" t="str">
            <v>20SEG</v>
          </cell>
          <cell r="H648" t="str">
            <v>DIVISION ATENCION AL USUARIO - QUEJAS Y RECLAMOS</v>
          </cell>
          <cell r="I648" t="str">
            <v>DIVISION ATENCION AL USUARIO - QUEJAS Y RECLAMOS</v>
          </cell>
          <cell r="J648" t="str">
            <v>SI</v>
          </cell>
          <cell r="M648" t="str">
            <v>C</v>
          </cell>
          <cell r="N648" t="str">
            <v>V</v>
          </cell>
          <cell r="P648">
            <v>2417065</v>
          </cell>
          <cell r="Q648">
            <v>0</v>
          </cell>
          <cell r="X648" t="str">
            <v>3Ejecutivo</v>
          </cell>
          <cell r="AA648" t="str">
            <v>crear</v>
          </cell>
        </row>
        <row r="649">
          <cell r="C649" t="str">
            <v>GOMEZ WILCHES BLANCA ESTRELLA</v>
          </cell>
          <cell r="D649" t="str">
            <v>4065-11</v>
          </cell>
          <cell r="E649">
            <v>16080398.177083332</v>
          </cell>
          <cell r="F649" t="str">
            <v>Técnico Administrativo</v>
          </cell>
          <cell r="G649" t="str">
            <v>20SEG</v>
          </cell>
          <cell r="H649" t="str">
            <v>DIVISION TALENTO HUMANO</v>
          </cell>
          <cell r="I649" t="str">
            <v>NOMINA BP</v>
          </cell>
          <cell r="J649" t="str">
            <v>NO</v>
          </cell>
          <cell r="L649" t="str">
            <v>MCF</v>
          </cell>
          <cell r="M649" t="str">
            <v>C</v>
          </cell>
          <cell r="P649">
            <v>761453</v>
          </cell>
          <cell r="Q649">
            <v>0</v>
          </cell>
          <cell r="X649" t="str">
            <v>5Tecnico</v>
          </cell>
          <cell r="AA649" t="str">
            <v>Mant</v>
          </cell>
        </row>
        <row r="650">
          <cell r="C650" t="str">
            <v>ORDUZ LOPEZ MARIA-DEL-PILAR</v>
          </cell>
          <cell r="D650" t="str">
            <v>5040-20</v>
          </cell>
          <cell r="E650">
            <v>16138824.14833333</v>
          </cell>
          <cell r="F650" t="str">
            <v>Secretario Ejecutivo</v>
          </cell>
          <cell r="G650" t="str">
            <v>16SCC</v>
          </cell>
          <cell r="H650" t="str">
            <v>SUBDIRECCION CREDITO Y CARTERA</v>
          </cell>
          <cell r="I650" t="str">
            <v>SUBDIRECCION DE CREDITO Y CARTERA</v>
          </cell>
          <cell r="J650" t="str">
            <v>SI</v>
          </cell>
          <cell r="M650" t="str">
            <v>C</v>
          </cell>
          <cell r="P650">
            <v>764298</v>
          </cell>
          <cell r="Q650">
            <v>0</v>
          </cell>
          <cell r="X650" t="str">
            <v>6Asistencial</v>
          </cell>
          <cell r="AA650" t="str">
            <v>Mant</v>
          </cell>
        </row>
        <row r="651">
          <cell r="C651">
            <v>9.919793404362709E-2</v>
          </cell>
          <cell r="D651" t="str">
            <v>3010-17</v>
          </cell>
          <cell r="E651">
            <v>33809401.822500005</v>
          </cell>
          <cell r="F651" t="str">
            <v>Profesional Especializado</v>
          </cell>
          <cell r="G651" t="str">
            <v>20SEG</v>
          </cell>
          <cell r="H651" t="str">
            <v>SECRETARIA GENERAL</v>
          </cell>
          <cell r="I651" t="str">
            <v>CONTRATACION</v>
          </cell>
          <cell r="J651" t="str">
            <v>NO</v>
          </cell>
          <cell r="M651" t="str">
            <v>C</v>
          </cell>
          <cell r="N651" t="str">
            <v>V</v>
          </cell>
          <cell r="P651">
            <v>1665264</v>
          </cell>
          <cell r="Q651">
            <v>0</v>
          </cell>
          <cell r="X651" t="str">
            <v>4Profesional</v>
          </cell>
          <cell r="AA651" t="str">
            <v>crear</v>
          </cell>
        </row>
        <row r="652">
          <cell r="C652" t="str">
            <v>MORENO GARCIA HARVEY</v>
          </cell>
          <cell r="D652" t="str">
            <v>4065-12</v>
          </cell>
          <cell r="E652">
            <v>16415181.84</v>
          </cell>
          <cell r="F652" t="str">
            <v>Técnico Administrativo</v>
          </cell>
          <cell r="G652" t="str">
            <v>17SFA</v>
          </cell>
          <cell r="H652" t="str">
            <v>SUBDIRECCION FONDOS</v>
          </cell>
          <cell r="I652" t="str">
            <v>COMERCIALIZACION</v>
          </cell>
          <cell r="J652" t="str">
            <v>SI</v>
          </cell>
          <cell r="M652" t="str">
            <v>C</v>
          </cell>
          <cell r="P652">
            <v>808521</v>
          </cell>
          <cell r="Q652">
            <v>0</v>
          </cell>
          <cell r="X652" t="str">
            <v>5Tecnico</v>
          </cell>
          <cell r="AA652" t="str">
            <v>Mant</v>
          </cell>
        </row>
        <row r="653">
          <cell r="C653">
            <v>0.43423724246164647</v>
          </cell>
          <cell r="D653" t="str">
            <v>3020-10</v>
          </cell>
          <cell r="E653">
            <v>23062173.132083338</v>
          </cell>
          <cell r="F653" t="str">
            <v>Profesional Universitario</v>
          </cell>
          <cell r="G653" t="str">
            <v>25SUROCCIDENTE</v>
          </cell>
          <cell r="H653" t="str">
            <v>SUROCCIDENTE</v>
          </cell>
          <cell r="I653" t="str">
            <v>SUROCCIDENTE</v>
          </cell>
          <cell r="J653" t="str">
            <v>SI</v>
          </cell>
          <cell r="M653" t="str">
            <v>C</v>
          </cell>
          <cell r="N653" t="str">
            <v>V</v>
          </cell>
          <cell r="P653">
            <v>1135915</v>
          </cell>
          <cell r="Q653">
            <v>0</v>
          </cell>
          <cell r="X653" t="str">
            <v>4Profesional</v>
          </cell>
          <cell r="Z653" t="str">
            <v>SUROCCIDENTE</v>
          </cell>
          <cell r="AA653" t="str">
            <v>crear</v>
          </cell>
        </row>
        <row r="654">
          <cell r="C654">
            <v>0.85528521582994799</v>
          </cell>
          <cell r="D654" t="str">
            <v>2040-23</v>
          </cell>
          <cell r="E654">
            <v>49073012.952083334</v>
          </cell>
          <cell r="F654" t="str">
            <v>Jefe de División</v>
          </cell>
          <cell r="G654" t="str">
            <v>18SRI</v>
          </cell>
          <cell r="H654" t="str">
            <v>DIVISION BECAS</v>
          </cell>
          <cell r="I654" t="str">
            <v>DIVISION DE BECAS</v>
          </cell>
          <cell r="J654" t="str">
            <v>SI</v>
          </cell>
          <cell r="M654" t="str">
            <v>C</v>
          </cell>
          <cell r="N654" t="str">
            <v>V</v>
          </cell>
          <cell r="P654">
            <v>2417065</v>
          </cell>
          <cell r="Q654">
            <v>0</v>
          </cell>
          <cell r="X654" t="str">
            <v>3Ejecutivo</v>
          </cell>
          <cell r="AA654" t="str">
            <v>crear</v>
          </cell>
        </row>
        <row r="655">
          <cell r="C655">
            <v>0.96743166591917795</v>
          </cell>
          <cell r="D655" t="str">
            <v>3010-17</v>
          </cell>
          <cell r="E655">
            <v>33809401.822500005</v>
          </cell>
          <cell r="F655" t="str">
            <v>Profesional Especializado</v>
          </cell>
          <cell r="G655" t="str">
            <v>17SFA</v>
          </cell>
          <cell r="H655" t="str">
            <v>SUBDIRECCION FONDOS</v>
          </cell>
          <cell r="I655" t="str">
            <v>COMERCIALIZACION</v>
          </cell>
          <cell r="J655" t="str">
            <v>SI</v>
          </cell>
          <cell r="M655" t="str">
            <v>C</v>
          </cell>
          <cell r="N655" t="str">
            <v>V</v>
          </cell>
          <cell r="P655">
            <v>1665264</v>
          </cell>
          <cell r="Q655">
            <v>0</v>
          </cell>
          <cell r="X655" t="str">
            <v>4Profesional</v>
          </cell>
          <cell r="AA655" t="str">
            <v>crear</v>
          </cell>
        </row>
        <row r="656">
          <cell r="C656" t="str">
            <v>HURTADO DE-DUARTE JULIA</v>
          </cell>
          <cell r="D656" t="str">
            <v>5040-22</v>
          </cell>
          <cell r="E656">
            <v>17182482.831666667</v>
          </cell>
          <cell r="F656" t="str">
            <v>Secretario Ejecutivo</v>
          </cell>
          <cell r="G656" t="str">
            <v>10DIR</v>
          </cell>
          <cell r="H656" t="str">
            <v>DIRECCION</v>
          </cell>
          <cell r="I656" t="str">
            <v>DIRECCION</v>
          </cell>
          <cell r="J656" t="str">
            <v>SI</v>
          </cell>
          <cell r="M656" t="str">
            <v>LNR</v>
          </cell>
          <cell r="P656">
            <v>846314</v>
          </cell>
          <cell r="Q656">
            <v>0</v>
          </cell>
          <cell r="X656" t="str">
            <v>6Asistencial</v>
          </cell>
          <cell r="AA656" t="str">
            <v>Mant</v>
          </cell>
        </row>
        <row r="657">
          <cell r="C657">
            <v>0.357717992246668</v>
          </cell>
          <cell r="D657" t="str">
            <v>3020-10</v>
          </cell>
          <cell r="E657">
            <v>23062173.132083338</v>
          </cell>
          <cell r="F657" t="str">
            <v>Profesional Universitario</v>
          </cell>
          <cell r="G657" t="str">
            <v>17SFA</v>
          </cell>
          <cell r="H657" t="str">
            <v>DIVISION FONDOS</v>
          </cell>
          <cell r="I657" t="str">
            <v>DIVISION FONDOS</v>
          </cell>
          <cell r="J657" t="str">
            <v>SI</v>
          </cell>
          <cell r="M657" t="str">
            <v>C</v>
          </cell>
          <cell r="N657" t="str">
            <v>V</v>
          </cell>
          <cell r="P657">
            <v>1135915</v>
          </cell>
          <cell r="Q657">
            <v>0</v>
          </cell>
          <cell r="X657" t="str">
            <v>4Profesional</v>
          </cell>
          <cell r="AA657" t="str">
            <v>crear</v>
          </cell>
        </row>
        <row r="658">
          <cell r="C658">
            <v>0.35972885452646719</v>
          </cell>
          <cell r="D658" t="str">
            <v>4065-15</v>
          </cell>
          <cell r="E658">
            <v>18995922.495416671</v>
          </cell>
          <cell r="F658" t="str">
            <v>Técnico Administrativo</v>
          </cell>
          <cell r="G658" t="str">
            <v>15OSI</v>
          </cell>
          <cell r="H658" t="str">
            <v>OFICINA SISTEMATIZACION</v>
          </cell>
          <cell r="I658" t="str">
            <v>OFICINA DE SISTEMATIZACION</v>
          </cell>
          <cell r="J658" t="str">
            <v>SI</v>
          </cell>
          <cell r="M658" t="str">
            <v>C</v>
          </cell>
          <cell r="N658" t="str">
            <v>V</v>
          </cell>
          <cell r="P658">
            <v>935634</v>
          </cell>
          <cell r="Q658">
            <v>0</v>
          </cell>
          <cell r="X658" t="str">
            <v>5Tecnico</v>
          </cell>
          <cell r="AA658" t="str">
            <v>crear</v>
          </cell>
        </row>
        <row r="659">
          <cell r="C659" t="str">
            <v>ZAMUDIO PEÑA WILLIAM HUMBERTO</v>
          </cell>
          <cell r="D659" t="str">
            <v>3020-14</v>
          </cell>
          <cell r="E659">
            <v>27317929.430000003</v>
          </cell>
          <cell r="F659" t="str">
            <v>Profesional Universitario</v>
          </cell>
          <cell r="G659" t="str">
            <v>12OPL</v>
          </cell>
          <cell r="H659" t="str">
            <v>OFICINA PLANEACION</v>
          </cell>
          <cell r="I659" t="str">
            <v>OFICINA DE PLANEACION</v>
          </cell>
          <cell r="J659" t="str">
            <v>NO</v>
          </cell>
          <cell r="M659" t="str">
            <v>C</v>
          </cell>
          <cell r="P659">
            <v>1345530</v>
          </cell>
          <cell r="Q659">
            <v>0</v>
          </cell>
          <cell r="X659" t="str">
            <v>4Profesional</v>
          </cell>
          <cell r="AA659" t="str">
            <v>Mant</v>
          </cell>
        </row>
        <row r="660">
          <cell r="C660" t="str">
            <v>CRUZ GONZALEZ CARLOS EDUARDO</v>
          </cell>
          <cell r="D660" t="str">
            <v>3020-14</v>
          </cell>
          <cell r="E660">
            <v>27317929.430000003</v>
          </cell>
          <cell r="F660" t="str">
            <v>Profesional Universitario</v>
          </cell>
          <cell r="G660" t="str">
            <v>11OCI</v>
          </cell>
          <cell r="H660" t="str">
            <v>OFICINA CONTROL INTERNO</v>
          </cell>
          <cell r="I660" t="str">
            <v>OFICINA DE CONTROL INTERNO</v>
          </cell>
          <cell r="J660" t="str">
            <v>NO</v>
          </cell>
          <cell r="M660" t="str">
            <v>C</v>
          </cell>
          <cell r="P660">
            <v>1345530</v>
          </cell>
          <cell r="Q660">
            <v>0</v>
          </cell>
          <cell r="X660" t="str">
            <v>4Profesional</v>
          </cell>
          <cell r="AA660" t="str">
            <v>Mant</v>
          </cell>
        </row>
        <row r="661">
          <cell r="C661">
            <v>0.1084073044342726</v>
          </cell>
          <cell r="D661" t="str">
            <v>3010-17</v>
          </cell>
          <cell r="E661">
            <v>33809401.822500005</v>
          </cell>
          <cell r="F661" t="str">
            <v>Profesional Especializado</v>
          </cell>
          <cell r="G661" t="str">
            <v>15OSI</v>
          </cell>
          <cell r="H661" t="str">
            <v>OFICINA SISTEMATIZACION</v>
          </cell>
          <cell r="I661" t="str">
            <v>OFICINA DE SISTEMATIZACION</v>
          </cell>
          <cell r="J661" t="str">
            <v>SI</v>
          </cell>
          <cell r="M661" t="str">
            <v>C</v>
          </cell>
          <cell r="N661" t="str">
            <v>V</v>
          </cell>
          <cell r="P661">
            <v>1665264</v>
          </cell>
          <cell r="Q661">
            <v>0</v>
          </cell>
          <cell r="X661" t="str">
            <v>4Profesional</v>
          </cell>
          <cell r="AA661" t="str">
            <v>crear</v>
          </cell>
        </row>
        <row r="662">
          <cell r="C662">
            <v>0.87946384899120456</v>
          </cell>
          <cell r="D662" t="str">
            <v>3020-14</v>
          </cell>
          <cell r="E662">
            <v>27317929.430000003</v>
          </cell>
          <cell r="F662" t="str">
            <v>Profesional Universitario</v>
          </cell>
          <cell r="G662" t="str">
            <v>15OSI</v>
          </cell>
          <cell r="H662" t="str">
            <v>OFICINA SISTEMATIZACION</v>
          </cell>
          <cell r="I662" t="str">
            <v>OFICINA DE SISTEMATIZACION</v>
          </cell>
          <cell r="J662" t="str">
            <v>SI</v>
          </cell>
          <cell r="M662" t="str">
            <v>C</v>
          </cell>
          <cell r="N662" t="str">
            <v>V</v>
          </cell>
          <cell r="P662">
            <v>1345530</v>
          </cell>
          <cell r="Q662">
            <v>0</v>
          </cell>
          <cell r="X662" t="str">
            <v>4Profesional</v>
          </cell>
          <cell r="AA662" t="str">
            <v>crear</v>
          </cell>
        </row>
        <row r="663">
          <cell r="C663" t="str">
            <v>MORENO  LINA OMAIRA</v>
          </cell>
          <cell r="D663" t="str">
            <v>5120-10</v>
          </cell>
          <cell r="E663">
            <v>11597824.078333335</v>
          </cell>
          <cell r="F663" t="str">
            <v>Auxiliar Administrativo</v>
          </cell>
          <cell r="G663" t="str">
            <v>10DIR</v>
          </cell>
          <cell r="H663" t="str">
            <v>DIRECCION</v>
          </cell>
          <cell r="I663" t="str">
            <v>DIRECCION</v>
          </cell>
          <cell r="J663" t="str">
            <v>SI</v>
          </cell>
          <cell r="M663" t="str">
            <v>LNR</v>
          </cell>
          <cell r="P663">
            <v>515106</v>
          </cell>
          <cell r="Q663">
            <v>0</v>
          </cell>
          <cell r="X663" t="str">
            <v>6Asistencial</v>
          </cell>
          <cell r="AA663" t="str">
            <v>Mant</v>
          </cell>
        </row>
        <row r="664">
          <cell r="C664">
            <v>0.42578794261993824</v>
          </cell>
          <cell r="D664" t="str">
            <v>2040-23</v>
          </cell>
          <cell r="E664">
            <v>49073012.952083334</v>
          </cell>
          <cell r="F664" t="str">
            <v>Jefe de División</v>
          </cell>
          <cell r="G664" t="str">
            <v>16SCC</v>
          </cell>
          <cell r="H664" t="str">
            <v>DIVISION CARTERA</v>
          </cell>
          <cell r="I664" t="str">
            <v>DIVISION CARTERA</v>
          </cell>
          <cell r="J664" t="str">
            <v>SI</v>
          </cell>
          <cell r="M664" t="str">
            <v>C</v>
          </cell>
          <cell r="N664" t="str">
            <v>V</v>
          </cell>
          <cell r="P664">
            <v>2417065</v>
          </cell>
          <cell r="Q664">
            <v>0</v>
          </cell>
          <cell r="X664" t="str">
            <v>3Ejecutivo</v>
          </cell>
          <cell r="AA664" t="str">
            <v>crear</v>
          </cell>
        </row>
        <row r="665">
          <cell r="C665">
            <v>0.87471147041347663</v>
          </cell>
          <cell r="D665" t="str">
            <v>3010-17</v>
          </cell>
          <cell r="E665">
            <v>33809401.822500005</v>
          </cell>
          <cell r="F665" t="str">
            <v>Profesional Especializado</v>
          </cell>
          <cell r="G665" t="str">
            <v>18SRI</v>
          </cell>
          <cell r="H665" t="str">
            <v>DIVISION BECAS</v>
          </cell>
          <cell r="I665" t="str">
            <v>DIVISION DE BECAS</v>
          </cell>
          <cell r="J665" t="str">
            <v>SI</v>
          </cell>
          <cell r="M665" t="str">
            <v>C</v>
          </cell>
          <cell r="N665" t="str">
            <v>V</v>
          </cell>
          <cell r="P665">
            <v>1665264</v>
          </cell>
          <cell r="Q665">
            <v>0</v>
          </cell>
          <cell r="X665" t="str">
            <v>4Profesional</v>
          </cell>
          <cell r="AA665" t="str">
            <v>crear</v>
          </cell>
        </row>
        <row r="666">
          <cell r="C666">
            <v>0.75267793075401013</v>
          </cell>
          <cell r="D666" t="str">
            <v>3020-10</v>
          </cell>
          <cell r="E666">
            <v>23062173.132083338</v>
          </cell>
          <cell r="F666" t="str">
            <v>Profesional Universitario</v>
          </cell>
          <cell r="G666" t="str">
            <v>17SFA</v>
          </cell>
          <cell r="H666" t="str">
            <v>SUBDIRECCION FONDOS</v>
          </cell>
          <cell r="I666" t="str">
            <v>COMERCIALIZACION</v>
          </cell>
          <cell r="J666" t="str">
            <v>SI</v>
          </cell>
          <cell r="M666" t="str">
            <v>C</v>
          </cell>
          <cell r="N666" t="str">
            <v>V</v>
          </cell>
          <cell r="P666">
            <v>1135915</v>
          </cell>
          <cell r="Q666">
            <v>0</v>
          </cell>
          <cell r="X666" t="str">
            <v>4Profesional</v>
          </cell>
          <cell r="AA666" t="str">
            <v>crear</v>
          </cell>
        </row>
        <row r="667">
          <cell r="C667" t="str">
            <v>MALLAMA BOLAÑOS JOSE RIGOBERTO</v>
          </cell>
          <cell r="D667" t="str">
            <v>3020-14</v>
          </cell>
          <cell r="E667">
            <v>27317929.430000003</v>
          </cell>
          <cell r="F667" t="str">
            <v>Profesional Universitario</v>
          </cell>
          <cell r="G667" t="str">
            <v>12OPL</v>
          </cell>
          <cell r="H667" t="str">
            <v>OFICINA PLANEACION</v>
          </cell>
          <cell r="I667" t="str">
            <v>OFICINA DE PLANEACION</v>
          </cell>
          <cell r="J667" t="str">
            <v>NO</v>
          </cell>
          <cell r="M667" t="str">
            <v>C</v>
          </cell>
          <cell r="P667">
            <v>1345530</v>
          </cell>
          <cell r="Q667">
            <v>0</v>
          </cell>
          <cell r="X667" t="str">
            <v>4Profesional</v>
          </cell>
          <cell r="AA667" t="str">
            <v>Mant</v>
          </cell>
        </row>
        <row r="668">
          <cell r="C668">
            <v>0.26128493513345852</v>
          </cell>
          <cell r="D668" t="str">
            <v>3020-10</v>
          </cell>
          <cell r="E668">
            <v>23062173.132083338</v>
          </cell>
          <cell r="F668" t="str">
            <v>Profesional Universitario</v>
          </cell>
          <cell r="G668" t="str">
            <v>16SCC</v>
          </cell>
          <cell r="H668" t="str">
            <v>DIVISION CREDITO</v>
          </cell>
          <cell r="I668" t="str">
            <v>DIVISION CREDITO</v>
          </cell>
          <cell r="J668" t="str">
            <v>SI</v>
          </cell>
          <cell r="M668" t="str">
            <v>C</v>
          </cell>
          <cell r="N668" t="str">
            <v>V</v>
          </cell>
          <cell r="P668">
            <v>1135915</v>
          </cell>
          <cell r="Q668">
            <v>0</v>
          </cell>
          <cell r="X668" t="str">
            <v>4Profesional</v>
          </cell>
          <cell r="AA668" t="str">
            <v>crear</v>
          </cell>
        </row>
        <row r="669">
          <cell r="C669">
            <v>0.29067494569610486</v>
          </cell>
          <cell r="D669" t="str">
            <v>3020-10</v>
          </cell>
          <cell r="E669">
            <v>23062173.132083338</v>
          </cell>
          <cell r="F669" t="str">
            <v>Profesional Universitario</v>
          </cell>
          <cell r="G669" t="str">
            <v>24ORIENTE</v>
          </cell>
          <cell r="H669" t="str">
            <v>ORIENTE</v>
          </cell>
          <cell r="I669" t="str">
            <v>ORIENTE</v>
          </cell>
          <cell r="J669" t="str">
            <v>SI</v>
          </cell>
          <cell r="M669" t="str">
            <v>C</v>
          </cell>
          <cell r="N669" t="str">
            <v>V</v>
          </cell>
          <cell r="P669">
            <v>1135915</v>
          </cell>
          <cell r="Q669">
            <v>0</v>
          </cell>
          <cell r="X669" t="str">
            <v>4Profesional</v>
          </cell>
          <cell r="Z669" t="str">
            <v>ORIENTE</v>
          </cell>
          <cell r="AA669" t="str">
            <v>crear</v>
          </cell>
        </row>
        <row r="670">
          <cell r="C670" t="str">
            <v>RUIZ SUAREZ LAURA CECILIA</v>
          </cell>
          <cell r="D670" t="str">
            <v>5040-18</v>
          </cell>
          <cell r="E670">
            <v>15256479.260833334</v>
          </cell>
          <cell r="F670" t="str">
            <v>Secretario Ejecutivo</v>
          </cell>
          <cell r="G670" t="str">
            <v>17SFA</v>
          </cell>
          <cell r="H670" t="str">
            <v>DIVISION FONDOS</v>
          </cell>
          <cell r="I670" t="str">
            <v>DIVISION FONDOS</v>
          </cell>
          <cell r="J670" t="str">
            <v>SI</v>
          </cell>
          <cell r="M670" t="str">
            <v>C</v>
          </cell>
          <cell r="P670">
            <v>721333</v>
          </cell>
          <cell r="Q670">
            <v>0</v>
          </cell>
          <cell r="X670" t="str">
            <v>6Asistencial</v>
          </cell>
          <cell r="AA670" t="str">
            <v>Mant</v>
          </cell>
        </row>
        <row r="671">
          <cell r="C671">
            <v>0.92996868144581368</v>
          </cell>
          <cell r="D671" t="str">
            <v>3020-10</v>
          </cell>
          <cell r="E671">
            <v>23062173.132083338</v>
          </cell>
          <cell r="F671" t="str">
            <v>Profesional Universitario</v>
          </cell>
          <cell r="G671" t="str">
            <v>16SCC</v>
          </cell>
          <cell r="H671" t="str">
            <v>DIVISION CREDITO</v>
          </cell>
          <cell r="I671" t="str">
            <v>DIVISION CREDITO</v>
          </cell>
          <cell r="J671" t="str">
            <v>SI</v>
          </cell>
          <cell r="M671" t="str">
            <v>C</v>
          </cell>
          <cell r="N671" t="str">
            <v>V</v>
          </cell>
          <cell r="P671">
            <v>1135915</v>
          </cell>
          <cell r="Q671">
            <v>0</v>
          </cell>
          <cell r="X671" t="str">
            <v>4Profesional</v>
          </cell>
          <cell r="AA671" t="str">
            <v>crear</v>
          </cell>
        </row>
        <row r="672">
          <cell r="C672" t="str">
            <v>BAUTISTA GALINDO VICTOR RAUL</v>
          </cell>
          <cell r="D672" t="str">
            <v>3020-12</v>
          </cell>
          <cell r="E672">
            <v>25294052.003333326</v>
          </cell>
          <cell r="F672" t="str">
            <v>Profesional Universitario</v>
          </cell>
          <cell r="G672" t="str">
            <v>15OSI</v>
          </cell>
          <cell r="H672" t="str">
            <v>OFICINA SISTEMATIZACION</v>
          </cell>
          <cell r="I672" t="str">
            <v>OFICINA DE SISTEMATIZACION</v>
          </cell>
          <cell r="J672" t="str">
            <v>SI</v>
          </cell>
          <cell r="M672" t="str">
            <v>C</v>
          </cell>
          <cell r="P672">
            <v>1245845</v>
          </cell>
          <cell r="Q672">
            <v>0</v>
          </cell>
          <cell r="X672" t="str">
            <v>4Profesional</v>
          </cell>
          <cell r="AA672" t="str">
            <v>Mant</v>
          </cell>
        </row>
        <row r="673">
          <cell r="C673" t="str">
            <v>BOLAÑOS RAMIREZ MERY</v>
          </cell>
          <cell r="D673" t="str">
            <v>4065-11</v>
          </cell>
          <cell r="E673">
            <v>16080398.177083332</v>
          </cell>
          <cell r="F673" t="str">
            <v>Técnico Administrativo</v>
          </cell>
          <cell r="G673" t="str">
            <v>15OSI</v>
          </cell>
          <cell r="H673" t="str">
            <v>OFICINA SISTEMATIZACION</v>
          </cell>
          <cell r="I673" t="str">
            <v>OFICINA DE SISTEMATIZACION</v>
          </cell>
          <cell r="J673" t="str">
            <v>SI</v>
          </cell>
          <cell r="M673" t="str">
            <v>C</v>
          </cell>
          <cell r="P673">
            <v>761453</v>
          </cell>
          <cell r="Q673">
            <v>0</v>
          </cell>
          <cell r="X673" t="str">
            <v>5Tecnico</v>
          </cell>
          <cell r="AA673" t="str">
            <v>Mant</v>
          </cell>
        </row>
        <row r="674">
          <cell r="C674">
            <v>0.43374747933618085</v>
          </cell>
          <cell r="D674" t="str">
            <v>3020-10</v>
          </cell>
          <cell r="E674">
            <v>23062173.132083338</v>
          </cell>
          <cell r="F674" t="str">
            <v>Profesional Universitario</v>
          </cell>
          <cell r="G674" t="str">
            <v>20SEG</v>
          </cell>
          <cell r="H674" t="str">
            <v>SECRETARIA GENERAL</v>
          </cell>
          <cell r="I674" t="str">
            <v>CONTRATACION</v>
          </cell>
          <cell r="J674" t="str">
            <v>NO</v>
          </cell>
          <cell r="M674" t="str">
            <v>C</v>
          </cell>
          <cell r="N674" t="str">
            <v>V</v>
          </cell>
          <cell r="P674">
            <v>1135915</v>
          </cell>
          <cell r="Q674">
            <v>0</v>
          </cell>
          <cell r="X674" t="str">
            <v>4Profesional</v>
          </cell>
          <cell r="AA674" t="str">
            <v>crear</v>
          </cell>
        </row>
        <row r="675">
          <cell r="C675">
            <v>4.5321560632149982E-2</v>
          </cell>
          <cell r="D675" t="str">
            <v>3010-17</v>
          </cell>
          <cell r="E675">
            <v>33809401.822500005</v>
          </cell>
          <cell r="F675" t="str">
            <v>Profesional Especializado</v>
          </cell>
          <cell r="G675" t="str">
            <v>20SEG</v>
          </cell>
          <cell r="H675" t="str">
            <v>DISCIPLINARIO</v>
          </cell>
          <cell r="I675" t="str">
            <v>DISCIPLINARIO</v>
          </cell>
          <cell r="J675" t="str">
            <v>NO</v>
          </cell>
          <cell r="M675" t="str">
            <v>C</v>
          </cell>
          <cell r="N675" t="str">
            <v>V</v>
          </cell>
          <cell r="P675">
            <v>1665264</v>
          </cell>
          <cell r="Q675">
            <v>0</v>
          </cell>
          <cell r="X675" t="str">
            <v>4Profesional</v>
          </cell>
          <cell r="AA675" t="str">
            <v>crear</v>
          </cell>
        </row>
        <row r="676">
          <cell r="C676">
            <v>0.31437396834497305</v>
          </cell>
          <cell r="D676" t="str">
            <v>3020-10</v>
          </cell>
          <cell r="E676">
            <v>23062173.132083338</v>
          </cell>
          <cell r="F676" t="str">
            <v>Profesional Universitario</v>
          </cell>
          <cell r="G676" t="str">
            <v>20SEG</v>
          </cell>
          <cell r="H676" t="str">
            <v>DISCIPLINARIO</v>
          </cell>
          <cell r="I676" t="str">
            <v>DISCIPLINARIO</v>
          </cell>
          <cell r="J676" t="str">
            <v>NO</v>
          </cell>
          <cell r="M676" t="str">
            <v>C</v>
          </cell>
          <cell r="N676" t="str">
            <v>V</v>
          </cell>
          <cell r="P676">
            <v>1135915</v>
          </cell>
          <cell r="Q676">
            <v>0</v>
          </cell>
          <cell r="X676" t="str">
            <v>4Profesional</v>
          </cell>
          <cell r="AA676" t="str">
            <v>crear</v>
          </cell>
        </row>
        <row r="677">
          <cell r="C677">
            <v>0.67807011598036104</v>
          </cell>
          <cell r="D677" t="str">
            <v>2040-23</v>
          </cell>
          <cell r="E677">
            <v>49073012.952083334</v>
          </cell>
          <cell r="F677" t="str">
            <v>Jefe de División</v>
          </cell>
          <cell r="G677" t="str">
            <v>20SEG</v>
          </cell>
          <cell r="H677" t="str">
            <v>DIVISION TALENTO HUMANO</v>
          </cell>
          <cell r="I677" t="str">
            <v>DIVISION DE TALENTO HUMANO</v>
          </cell>
          <cell r="J677" t="str">
            <v>NO</v>
          </cell>
          <cell r="M677" t="str">
            <v>C</v>
          </cell>
          <cell r="N677" t="str">
            <v>V</v>
          </cell>
          <cell r="P677">
            <v>2417065</v>
          </cell>
          <cell r="Q677">
            <v>0</v>
          </cell>
          <cell r="X677" t="str">
            <v>3Ejecutivo</v>
          </cell>
          <cell r="AA677" t="str">
            <v>crear</v>
          </cell>
        </row>
        <row r="678">
          <cell r="C678">
            <v>0.53793604312580712</v>
          </cell>
          <cell r="D678" t="str">
            <v>3020-14</v>
          </cell>
          <cell r="E678">
            <v>27317929.430000003</v>
          </cell>
          <cell r="F678" t="str">
            <v>Profesional Universitario</v>
          </cell>
          <cell r="G678" t="str">
            <v>20SEG</v>
          </cell>
          <cell r="H678" t="str">
            <v>DIVISION TALENTO HUMANO</v>
          </cell>
          <cell r="I678" t="str">
            <v>BIENESTAR</v>
          </cell>
          <cell r="J678" t="str">
            <v>NO</v>
          </cell>
          <cell r="M678" t="str">
            <v>C</v>
          </cell>
          <cell r="N678" t="str">
            <v>V</v>
          </cell>
          <cell r="P678">
            <v>1345530</v>
          </cell>
          <cell r="Q678">
            <v>0</v>
          </cell>
          <cell r="X678" t="str">
            <v>4Profesional</v>
          </cell>
          <cell r="AA678" t="str">
            <v>crear</v>
          </cell>
        </row>
        <row r="679">
          <cell r="C679">
            <v>0.2812065385516993</v>
          </cell>
          <cell r="D679" t="str">
            <v>2040-23</v>
          </cell>
          <cell r="E679">
            <v>49073012.952083334</v>
          </cell>
          <cell r="F679" t="str">
            <v>Jefe de División</v>
          </cell>
          <cell r="G679" t="str">
            <v>20SEG</v>
          </cell>
          <cell r="H679" t="str">
            <v>DIVISION SERVICIOS ADMINISTRATIVOS</v>
          </cell>
          <cell r="I679" t="str">
            <v>DIVISION SERVICIOS ADMINISTRATIVOS</v>
          </cell>
          <cell r="J679" t="str">
            <v>NO</v>
          </cell>
          <cell r="M679" t="str">
            <v>C</v>
          </cell>
          <cell r="N679" t="str">
            <v>V</v>
          </cell>
          <cell r="P679">
            <v>2417065</v>
          </cell>
          <cell r="Q679">
            <v>0</v>
          </cell>
          <cell r="X679" t="str">
            <v>3Ejecutivo</v>
          </cell>
          <cell r="AA679" t="str">
            <v>crear</v>
          </cell>
        </row>
        <row r="680">
          <cell r="C680">
            <v>0.94074211623885717</v>
          </cell>
          <cell r="D680" t="str">
            <v>3020-14</v>
          </cell>
          <cell r="E680">
            <v>27317929.430000003</v>
          </cell>
          <cell r="F680" t="str">
            <v>Profesional Universitario</v>
          </cell>
          <cell r="G680" t="str">
            <v>20SEG</v>
          </cell>
          <cell r="H680" t="str">
            <v>DIVISION SERVICIOS ADMINISTRATIVOS</v>
          </cell>
          <cell r="I680" t="str">
            <v>ALMACEN</v>
          </cell>
          <cell r="J680" t="str">
            <v>NO</v>
          </cell>
          <cell r="M680" t="str">
            <v>C</v>
          </cell>
          <cell r="N680" t="str">
            <v>V</v>
          </cell>
          <cell r="P680">
            <v>1345530</v>
          </cell>
          <cell r="Q680">
            <v>0</v>
          </cell>
          <cell r="X680" t="str">
            <v>4Profesional</v>
          </cell>
          <cell r="AA680" t="str">
            <v>crear</v>
          </cell>
        </row>
        <row r="681">
          <cell r="C681" t="str">
            <v>LOZANO CHACON JULIAN</v>
          </cell>
          <cell r="D681" t="str">
            <v>3020-10</v>
          </cell>
          <cell r="E681">
            <v>23062173.132083338</v>
          </cell>
          <cell r="F681" t="str">
            <v>Profesional Universitario</v>
          </cell>
          <cell r="G681" t="str">
            <v>20SEG</v>
          </cell>
          <cell r="H681" t="str">
            <v>DIVISION ATENCION AL USUARIO - QUEJAS Y RECLAMOS</v>
          </cell>
          <cell r="I681" t="str">
            <v>DIVISION ATENCION AL USUARIO - QUEJAS Y RECLAMOS</v>
          </cell>
          <cell r="J681" t="str">
            <v>SI</v>
          </cell>
          <cell r="M681" t="str">
            <v>C</v>
          </cell>
          <cell r="P681">
            <v>1135915</v>
          </cell>
          <cell r="Q681">
            <v>0</v>
          </cell>
          <cell r="X681" t="str">
            <v>4Profesional</v>
          </cell>
          <cell r="AA681" t="str">
            <v>Mant</v>
          </cell>
        </row>
        <row r="682">
          <cell r="C682" t="str">
            <v>REYES SARASTI LUZ STELLA</v>
          </cell>
          <cell r="D682" t="str">
            <v>3020-12</v>
          </cell>
          <cell r="E682">
            <v>25294052.003333326</v>
          </cell>
          <cell r="F682" t="str">
            <v>Profesional Universitario</v>
          </cell>
          <cell r="G682" t="str">
            <v>16SCC</v>
          </cell>
          <cell r="H682" t="str">
            <v>DIVISION CARTERA</v>
          </cell>
          <cell r="I682" t="str">
            <v>DIVISION CARTERA</v>
          </cell>
          <cell r="J682" t="str">
            <v>SI</v>
          </cell>
          <cell r="M682" t="str">
            <v>C</v>
          </cell>
          <cell r="P682">
            <v>1245845</v>
          </cell>
          <cell r="Q682">
            <v>0</v>
          </cell>
          <cell r="X682" t="str">
            <v>4Profesional</v>
          </cell>
          <cell r="AA682" t="str">
            <v>Mant</v>
          </cell>
        </row>
        <row r="683">
          <cell r="C683">
            <v>0.23965058181629928</v>
          </cell>
          <cell r="D683" t="str">
            <v>0040-21</v>
          </cell>
          <cell r="E683">
            <v>99096290.052500039</v>
          </cell>
          <cell r="F683" t="str">
            <v>Subgerente, Vicepresidente o Subdirector General o Nacional de Entidad Descentralizada o de Unidad Administrativa Especial</v>
          </cell>
          <cell r="G683" t="str">
            <v>17SFA</v>
          </cell>
          <cell r="H683" t="str">
            <v>SUBDIRECCION FONDOS</v>
          </cell>
          <cell r="I683" t="str">
            <v>SUBDIRECCION FONDOS</v>
          </cell>
          <cell r="J683" t="str">
            <v>SI</v>
          </cell>
          <cell r="M683" t="str">
            <v>LNR</v>
          </cell>
          <cell r="N683" t="str">
            <v>V</v>
          </cell>
          <cell r="P683">
            <v>3767529</v>
          </cell>
          <cell r="Q683">
            <v>0</v>
          </cell>
          <cell r="X683" t="str">
            <v>1Directivo</v>
          </cell>
          <cell r="AA683" t="str">
            <v>crear</v>
          </cell>
        </row>
        <row r="684">
          <cell r="C684">
            <v>0.8196910178752248</v>
          </cell>
          <cell r="D684" t="str">
            <v>2040-23</v>
          </cell>
          <cell r="E684">
            <v>49073012.952083334</v>
          </cell>
          <cell r="F684" t="str">
            <v>Jefe de División</v>
          </cell>
          <cell r="G684" t="str">
            <v>17SFA</v>
          </cell>
          <cell r="H684" t="str">
            <v>DIVISION FONDOS</v>
          </cell>
          <cell r="I684" t="str">
            <v>DIVISION FONDOS</v>
          </cell>
          <cell r="J684" t="str">
            <v>SI</v>
          </cell>
          <cell r="M684" t="str">
            <v>C</v>
          </cell>
          <cell r="N684" t="str">
            <v>V</v>
          </cell>
          <cell r="P684">
            <v>2417065</v>
          </cell>
          <cell r="Q684">
            <v>0</v>
          </cell>
          <cell r="X684" t="str">
            <v>3Ejecutivo</v>
          </cell>
          <cell r="AA684" t="str">
            <v>crear</v>
          </cell>
        </row>
        <row r="685">
          <cell r="C685">
            <v>0.39681355258279272</v>
          </cell>
          <cell r="D685" t="str">
            <v>3020-14</v>
          </cell>
          <cell r="E685">
            <v>27317929.430000003</v>
          </cell>
          <cell r="F685" t="str">
            <v>Profesional Universitario</v>
          </cell>
          <cell r="G685" t="str">
            <v>17SFA</v>
          </cell>
          <cell r="H685" t="str">
            <v>DIVISION FONDOS</v>
          </cell>
          <cell r="I685" t="str">
            <v>DIVISION FONDOS</v>
          </cell>
          <cell r="J685" t="str">
            <v>SI</v>
          </cell>
          <cell r="M685" t="str">
            <v>C</v>
          </cell>
          <cell r="N685" t="str">
            <v>V</v>
          </cell>
          <cell r="P685">
            <v>1345530</v>
          </cell>
          <cell r="Q685">
            <v>0</v>
          </cell>
          <cell r="X685" t="str">
            <v>4Profesional</v>
          </cell>
          <cell r="AA685" t="str">
            <v>crear</v>
          </cell>
        </row>
        <row r="686">
          <cell r="C686" t="str">
            <v>NEITA ALVAREZ FLOR ANGELA</v>
          </cell>
          <cell r="D686" t="str">
            <v>3020-14</v>
          </cell>
          <cell r="E686">
            <v>27317929.430000003</v>
          </cell>
          <cell r="F686" t="str">
            <v>Profesional Universitario</v>
          </cell>
          <cell r="G686" t="str">
            <v>17SFA</v>
          </cell>
          <cell r="H686" t="str">
            <v>DIVISION FONDOS</v>
          </cell>
          <cell r="I686" t="str">
            <v>DIVISION FONDOS</v>
          </cell>
          <cell r="J686" t="str">
            <v>SI</v>
          </cell>
          <cell r="M686" t="str">
            <v>C</v>
          </cell>
          <cell r="P686">
            <v>1345530</v>
          </cell>
          <cell r="Q686">
            <v>0</v>
          </cell>
          <cell r="X686" t="str">
            <v>4Profesional</v>
          </cell>
          <cell r="AA686" t="str">
            <v>Mant</v>
          </cell>
        </row>
        <row r="687">
          <cell r="C687">
            <v>0.31722691560727179</v>
          </cell>
          <cell r="D687" t="str">
            <v>2040-23</v>
          </cell>
          <cell r="E687">
            <v>49073012.952083334</v>
          </cell>
          <cell r="F687" t="str">
            <v>Jefe de División</v>
          </cell>
          <cell r="G687" t="str">
            <v>19SDF</v>
          </cell>
          <cell r="H687" t="str">
            <v>DIVISION INVERSIONES</v>
          </cell>
          <cell r="I687" t="str">
            <v>DIVISION INVERSIONES</v>
          </cell>
          <cell r="J687" t="str">
            <v>SI</v>
          </cell>
          <cell r="M687" t="str">
            <v>C</v>
          </cell>
          <cell r="N687" t="str">
            <v>V</v>
          </cell>
          <cell r="P687">
            <v>2417065</v>
          </cell>
          <cell r="Q687">
            <v>0</v>
          </cell>
          <cell r="X687" t="str">
            <v>3Ejecutivo</v>
          </cell>
          <cell r="AA687" t="str">
            <v>crear</v>
          </cell>
        </row>
        <row r="688">
          <cell r="C688">
            <v>0.69686517901621636</v>
          </cell>
          <cell r="D688" t="str">
            <v>3010-17</v>
          </cell>
          <cell r="E688">
            <v>33809401.822500005</v>
          </cell>
          <cell r="F688" t="str">
            <v>Profesional Especializado</v>
          </cell>
          <cell r="G688" t="str">
            <v>19SDF</v>
          </cell>
          <cell r="H688" t="str">
            <v>DIVISION TESORERIA</v>
          </cell>
          <cell r="I688" t="str">
            <v>DIVISION TESORERIA</v>
          </cell>
          <cell r="J688" t="str">
            <v>SI</v>
          </cell>
          <cell r="M688" t="str">
            <v>C</v>
          </cell>
          <cell r="N688" t="str">
            <v>V</v>
          </cell>
          <cell r="P688">
            <v>1665264</v>
          </cell>
          <cell r="Q688">
            <v>0</v>
          </cell>
          <cell r="X688" t="str">
            <v>4Profesional</v>
          </cell>
          <cell r="AA688" t="str">
            <v>crear</v>
          </cell>
        </row>
        <row r="689">
          <cell r="C689">
            <v>0.12425011826089927</v>
          </cell>
          <cell r="D689" t="str">
            <v>2040-23</v>
          </cell>
          <cell r="E689">
            <v>49073012.952083334</v>
          </cell>
          <cell r="F689" t="str">
            <v>Jefe de División</v>
          </cell>
          <cell r="G689" t="str">
            <v>19SDF</v>
          </cell>
          <cell r="H689" t="str">
            <v>DIVISION PRESUPUESTO</v>
          </cell>
          <cell r="I689" t="str">
            <v>DIVISION DE PRESUPUESTO</v>
          </cell>
          <cell r="J689" t="str">
            <v>SI</v>
          </cell>
          <cell r="M689" t="str">
            <v>C</v>
          </cell>
          <cell r="N689" t="str">
            <v>V</v>
          </cell>
          <cell r="P689">
            <v>2417065</v>
          </cell>
          <cell r="Q689">
            <v>0</v>
          </cell>
          <cell r="X689" t="str">
            <v>3Ejecutivo</v>
          </cell>
          <cell r="AA689" t="str">
            <v>crear</v>
          </cell>
        </row>
        <row r="690">
          <cell r="C690">
            <v>0.47173844029170264</v>
          </cell>
          <cell r="D690" t="str">
            <v>2040-23</v>
          </cell>
          <cell r="E690">
            <v>49073012.952083334</v>
          </cell>
          <cell r="F690" t="str">
            <v>Jefe de División</v>
          </cell>
          <cell r="G690" t="str">
            <v>19SDF</v>
          </cell>
          <cell r="H690" t="str">
            <v>DIVISION CONTABILIDAD</v>
          </cell>
          <cell r="I690" t="str">
            <v>DIVISION CONTABILIDAD</v>
          </cell>
          <cell r="J690" t="str">
            <v>SI</v>
          </cell>
          <cell r="M690" t="str">
            <v>C</v>
          </cell>
          <cell r="N690" t="str">
            <v>V</v>
          </cell>
          <cell r="P690">
            <v>2417065</v>
          </cell>
          <cell r="Q690">
            <v>0</v>
          </cell>
          <cell r="X690" t="str">
            <v>3Ejecutivo</v>
          </cell>
          <cell r="AA690" t="str">
            <v>crear</v>
          </cell>
        </row>
        <row r="691">
          <cell r="C691">
            <v>0.15454910481165829</v>
          </cell>
          <cell r="D691" t="str">
            <v>3020-10</v>
          </cell>
          <cell r="E691">
            <v>23062173.132083338</v>
          </cell>
          <cell r="F691" t="str">
            <v>Profesional Universitario</v>
          </cell>
          <cell r="G691" t="str">
            <v>25SUROCCIDENTE</v>
          </cell>
          <cell r="H691" t="str">
            <v>SUROCCIDENTE</v>
          </cell>
          <cell r="I691" t="str">
            <v>SUROCCIDENTE</v>
          </cell>
          <cell r="J691" t="str">
            <v>SI</v>
          </cell>
          <cell r="M691" t="str">
            <v>C</v>
          </cell>
          <cell r="N691" t="str">
            <v>V</v>
          </cell>
          <cell r="P691">
            <v>1135915</v>
          </cell>
          <cell r="Q691">
            <v>0</v>
          </cell>
          <cell r="X691" t="str">
            <v>4Profesional</v>
          </cell>
          <cell r="Z691" t="str">
            <v>SUROCCIDENTE</v>
          </cell>
          <cell r="AA691" t="str">
            <v>crear</v>
          </cell>
        </row>
        <row r="692">
          <cell r="C692">
            <v>3.8085355296054724E-2</v>
          </cell>
          <cell r="D692" t="str">
            <v>3010-17</v>
          </cell>
          <cell r="E692">
            <v>33809401.822500005</v>
          </cell>
          <cell r="F692" t="str">
            <v>Profesional Especializado</v>
          </cell>
          <cell r="G692" t="str">
            <v>25SUROCCIDENTE</v>
          </cell>
          <cell r="H692" t="str">
            <v>SUROCCIDENTE</v>
          </cell>
          <cell r="I692" t="str">
            <v>SUROCCIDENTE</v>
          </cell>
          <cell r="J692" t="str">
            <v>SI</v>
          </cell>
          <cell r="M692" t="str">
            <v>C</v>
          </cell>
          <cell r="N692" t="str">
            <v>V</v>
          </cell>
          <cell r="P692">
            <v>1665264</v>
          </cell>
          <cell r="Q692">
            <v>0</v>
          </cell>
          <cell r="X692" t="str">
            <v>4Profesional</v>
          </cell>
          <cell r="Z692" t="str">
            <v>SUROCCIDENTE</v>
          </cell>
          <cell r="AA692" t="str">
            <v>crear</v>
          </cell>
        </row>
        <row r="693">
          <cell r="C693">
            <v>0.2476013625534414</v>
          </cell>
          <cell r="D693" t="str">
            <v>3020-10</v>
          </cell>
          <cell r="E693">
            <v>23062173.132083338</v>
          </cell>
          <cell r="F693" t="str">
            <v>Profesional Universitario</v>
          </cell>
          <cell r="G693" t="str">
            <v>24ORIENTE</v>
          </cell>
          <cell r="H693" t="str">
            <v>ORIENTE</v>
          </cell>
          <cell r="I693" t="str">
            <v>ORIENTE</v>
          </cell>
          <cell r="J693" t="str">
            <v>SI</v>
          </cell>
          <cell r="M693" t="str">
            <v>C</v>
          </cell>
          <cell r="N693" t="str">
            <v>V</v>
          </cell>
          <cell r="P693">
            <v>1135915</v>
          </cell>
          <cell r="Q693">
            <v>0</v>
          </cell>
          <cell r="X693" t="str">
            <v>4Profesional</v>
          </cell>
          <cell r="Z693" t="str">
            <v>ORIENTE</v>
          </cell>
          <cell r="AA693" t="str">
            <v>crear</v>
          </cell>
        </row>
        <row r="694">
          <cell r="C694">
            <v>0.90430863734794364</v>
          </cell>
          <cell r="D694" t="str">
            <v>3020-10</v>
          </cell>
          <cell r="E694">
            <v>23062173.132083338</v>
          </cell>
          <cell r="F694" t="str">
            <v>Profesional Universitario</v>
          </cell>
          <cell r="G694" t="str">
            <v>25SUROCCIDENTE</v>
          </cell>
          <cell r="H694" t="str">
            <v>SUROCCIDENTE</v>
          </cell>
          <cell r="I694" t="str">
            <v>SUROCCIDENTE</v>
          </cell>
          <cell r="J694" t="str">
            <v>SI</v>
          </cell>
          <cell r="M694" t="str">
            <v>C</v>
          </cell>
          <cell r="N694" t="str">
            <v>V</v>
          </cell>
          <cell r="P694">
            <v>1135915</v>
          </cell>
          <cell r="Q694">
            <v>0</v>
          </cell>
          <cell r="X694" t="str">
            <v>4Profesional</v>
          </cell>
          <cell r="Z694" t="str">
            <v>SUROCCIDENTE</v>
          </cell>
          <cell r="AA694" t="str">
            <v>crear</v>
          </cell>
        </row>
        <row r="695">
          <cell r="C695">
            <v>0.42645439415453357</v>
          </cell>
          <cell r="D695" t="str">
            <v>3020-14</v>
          </cell>
          <cell r="E695">
            <v>27317929.430000003</v>
          </cell>
          <cell r="F695" t="str">
            <v>Profesional Universitario</v>
          </cell>
          <cell r="G695" t="str">
            <v>25SUROCCIDENTE</v>
          </cell>
          <cell r="H695" t="str">
            <v>SUROCCIDENTE</v>
          </cell>
          <cell r="I695" t="str">
            <v>SUROCCIDENTE</v>
          </cell>
          <cell r="J695" t="str">
            <v>SI</v>
          </cell>
          <cell r="M695" t="str">
            <v>C</v>
          </cell>
          <cell r="N695" t="str">
            <v>V</v>
          </cell>
          <cell r="P695">
            <v>1345530</v>
          </cell>
          <cell r="Q695">
            <v>0</v>
          </cell>
          <cell r="X695" t="str">
            <v>4Profesional</v>
          </cell>
          <cell r="Z695" t="str">
            <v>SUROCCIDENTE</v>
          </cell>
          <cell r="AA695" t="str">
            <v>crear</v>
          </cell>
        </row>
        <row r="696">
          <cell r="C696">
            <v>0.41993199167416151</v>
          </cell>
          <cell r="D696" t="str">
            <v>3020-10</v>
          </cell>
          <cell r="E696">
            <v>23062173.132083338</v>
          </cell>
          <cell r="F696" t="str">
            <v>Profesional Universitario</v>
          </cell>
          <cell r="G696" t="str">
            <v>23NORTE</v>
          </cell>
          <cell r="H696" t="str">
            <v>NORTE</v>
          </cell>
          <cell r="I696" t="str">
            <v>NORTE</v>
          </cell>
          <cell r="J696" t="str">
            <v>SI</v>
          </cell>
          <cell r="M696" t="str">
            <v>C</v>
          </cell>
          <cell r="N696" t="str">
            <v>V</v>
          </cell>
          <cell r="P696">
            <v>1135915</v>
          </cell>
          <cell r="Q696">
            <v>0</v>
          </cell>
          <cell r="X696" t="str">
            <v>4Profesional</v>
          </cell>
          <cell r="Z696" t="str">
            <v>NORTE</v>
          </cell>
          <cell r="AA696" t="str">
            <v>crear</v>
          </cell>
        </row>
        <row r="697">
          <cell r="C697">
            <v>0.36341723194017828</v>
          </cell>
          <cell r="D697" t="str">
            <v>3020-10</v>
          </cell>
          <cell r="E697">
            <v>23062173.132083338</v>
          </cell>
          <cell r="F697" t="str">
            <v>Profesional Universitario</v>
          </cell>
          <cell r="G697" t="str">
            <v>24ORIENTE</v>
          </cell>
          <cell r="H697" t="str">
            <v>ORIENTE</v>
          </cell>
          <cell r="I697" t="str">
            <v>ORIENTE</v>
          </cell>
          <cell r="J697" t="str">
            <v>SI</v>
          </cell>
          <cell r="M697" t="str">
            <v>C</v>
          </cell>
          <cell r="N697" t="str">
            <v>V</v>
          </cell>
          <cell r="P697">
            <v>1135915</v>
          </cell>
          <cell r="Q697">
            <v>0</v>
          </cell>
          <cell r="X697" t="str">
            <v>4Profesional</v>
          </cell>
          <cell r="Z697" t="str">
            <v>ORIENTE</v>
          </cell>
          <cell r="AA697" t="str">
            <v>crear</v>
          </cell>
        </row>
        <row r="698">
          <cell r="C698">
            <v>0.33196188449084674</v>
          </cell>
          <cell r="D698" t="str">
            <v>3020-10</v>
          </cell>
          <cell r="E698">
            <v>23062173.132083338</v>
          </cell>
          <cell r="F698" t="str">
            <v>Profesional Universitario</v>
          </cell>
          <cell r="G698" t="str">
            <v>25SUROCCIDENTE</v>
          </cell>
          <cell r="H698" t="str">
            <v>SUROCCIDENTE</v>
          </cell>
          <cell r="I698" t="str">
            <v>SUROCCIDENTE</v>
          </cell>
          <cell r="J698" t="str">
            <v>SI</v>
          </cell>
          <cell r="M698" t="str">
            <v>C</v>
          </cell>
          <cell r="N698" t="str">
            <v>V</v>
          </cell>
          <cell r="P698">
            <v>1135915</v>
          </cell>
          <cell r="Q698">
            <v>0</v>
          </cell>
          <cell r="X698" t="str">
            <v>4Profesional</v>
          </cell>
          <cell r="Z698" t="str">
            <v>SUROCCIDENTE</v>
          </cell>
          <cell r="AA698" t="str">
            <v>crear</v>
          </cell>
        </row>
        <row r="699">
          <cell r="C699">
            <v>0.40899458460580407</v>
          </cell>
          <cell r="D699" t="str">
            <v>3020-10</v>
          </cell>
          <cell r="E699">
            <v>23062173.132083338</v>
          </cell>
          <cell r="F699" t="str">
            <v>Profesional Universitario</v>
          </cell>
          <cell r="G699" t="str">
            <v>25SUROCCIDENTE</v>
          </cell>
          <cell r="H699" t="str">
            <v>SUROCCIDENTE</v>
          </cell>
          <cell r="I699" t="str">
            <v>SUROCCIDENTE</v>
          </cell>
          <cell r="J699" t="str">
            <v>SI</v>
          </cell>
          <cell r="M699" t="str">
            <v>C</v>
          </cell>
          <cell r="N699" t="str">
            <v>V</v>
          </cell>
          <cell r="P699">
            <v>1135915</v>
          </cell>
          <cell r="Q699">
            <v>0</v>
          </cell>
          <cell r="X699" t="str">
            <v>4Profesional</v>
          </cell>
          <cell r="Z699" t="str">
            <v>SUROCCIDENTE</v>
          </cell>
          <cell r="AA699" t="str">
            <v>crear</v>
          </cell>
        </row>
        <row r="700">
          <cell r="C700">
            <v>0.94714241360175122</v>
          </cell>
          <cell r="D700" t="str">
            <v>3020-14</v>
          </cell>
          <cell r="E700">
            <v>27317929.430000003</v>
          </cell>
          <cell r="F700" t="str">
            <v>Profesional Universitario</v>
          </cell>
          <cell r="G700" t="str">
            <v>23NORTE</v>
          </cell>
          <cell r="H700" t="str">
            <v>NORTE</v>
          </cell>
          <cell r="I700" t="str">
            <v>NORTE</v>
          </cell>
          <cell r="J700" t="str">
            <v>SI</v>
          </cell>
          <cell r="M700" t="str">
            <v>C</v>
          </cell>
          <cell r="N700" t="str">
            <v>V</v>
          </cell>
          <cell r="P700">
            <v>1345530</v>
          </cell>
          <cell r="Q700">
            <v>0</v>
          </cell>
          <cell r="X700" t="str">
            <v>4Profesional</v>
          </cell>
          <cell r="Z700" t="str">
            <v>NORTE</v>
          </cell>
          <cell r="AA700" t="str">
            <v>crear</v>
          </cell>
        </row>
        <row r="701">
          <cell r="C701">
            <v>9.6970982798739058E-2</v>
          </cell>
          <cell r="D701" t="str">
            <v>3020-10</v>
          </cell>
          <cell r="E701">
            <v>23062173.132083338</v>
          </cell>
          <cell r="F701" t="str">
            <v>Profesional Universitario</v>
          </cell>
          <cell r="G701" t="str">
            <v>18SRI</v>
          </cell>
          <cell r="H701" t="str">
            <v>DIVISION BECAS</v>
          </cell>
          <cell r="I701" t="str">
            <v>DIVISION DE BECAS</v>
          </cell>
          <cell r="J701" t="str">
            <v>SI</v>
          </cell>
          <cell r="M701" t="str">
            <v>C</v>
          </cell>
          <cell r="N701" t="str">
            <v>V</v>
          </cell>
          <cell r="P701">
            <v>1135915</v>
          </cell>
          <cell r="Q701">
            <v>0</v>
          </cell>
          <cell r="X701" t="str">
            <v>4Profesional</v>
          </cell>
          <cell r="AA701" t="str">
            <v>crear</v>
          </cell>
        </row>
        <row r="702">
          <cell r="C702" t="str">
            <v>RICO BOCANEGRA CARMENZA</v>
          </cell>
          <cell r="D702" t="str">
            <v>3020-12</v>
          </cell>
          <cell r="E702">
            <v>25294052.003333326</v>
          </cell>
          <cell r="F702" t="str">
            <v>Profesional Universitario</v>
          </cell>
          <cell r="G702" t="str">
            <v>17SFA</v>
          </cell>
          <cell r="H702" t="str">
            <v>DIVISION FONDOS</v>
          </cell>
          <cell r="I702" t="str">
            <v>DIVISION FONDOS</v>
          </cell>
          <cell r="J702" t="str">
            <v>SI</v>
          </cell>
          <cell r="M702" t="str">
            <v>C</v>
          </cell>
          <cell r="P702">
            <v>1245845</v>
          </cell>
          <cell r="Q702">
            <v>0</v>
          </cell>
          <cell r="X702" t="str">
            <v>4Profesional</v>
          </cell>
          <cell r="AA702" t="str">
            <v>Mant</v>
          </cell>
        </row>
        <row r="703">
          <cell r="C703" t="str">
            <v>PIRAJAN VILLAGRAN JOSE ROBERTO</v>
          </cell>
          <cell r="D703" t="str">
            <v>3020-05</v>
          </cell>
          <cell r="E703">
            <v>18168911.181249999</v>
          </cell>
          <cell r="F703" t="str">
            <v>Profesional Universitario</v>
          </cell>
          <cell r="G703" t="str">
            <v>16SCC</v>
          </cell>
          <cell r="H703" t="str">
            <v>DIVISION CREDITO</v>
          </cell>
          <cell r="I703" t="str">
            <v>DIVISION CREDITO</v>
          </cell>
          <cell r="J703" t="str">
            <v>SI</v>
          </cell>
          <cell r="M703" t="str">
            <v>C</v>
          </cell>
          <cell r="P703">
            <v>894900</v>
          </cell>
          <cell r="Q703">
            <v>0</v>
          </cell>
          <cell r="X703" t="str">
            <v>4Profesional</v>
          </cell>
          <cell r="AA703" t="str">
            <v>Mant</v>
          </cell>
        </row>
        <row r="704">
          <cell r="C704">
            <v>0.56334906641629101</v>
          </cell>
          <cell r="D704" t="str">
            <v>3020-14</v>
          </cell>
          <cell r="E704">
            <v>27317929.430000003</v>
          </cell>
          <cell r="F704" t="str">
            <v>Profesional Universitario</v>
          </cell>
          <cell r="G704" t="str">
            <v>16SCC</v>
          </cell>
          <cell r="H704" t="str">
            <v>DIVISION CREDITO</v>
          </cell>
          <cell r="I704" t="str">
            <v>DIVISION CREDITO</v>
          </cell>
          <cell r="J704" t="str">
            <v>SI</v>
          </cell>
          <cell r="M704" t="str">
            <v>C</v>
          </cell>
          <cell r="N704" t="str">
            <v>V</v>
          </cell>
          <cell r="P704">
            <v>1345530</v>
          </cell>
          <cell r="Q704">
            <v>0</v>
          </cell>
          <cell r="X704" t="str">
            <v>4Profesional</v>
          </cell>
          <cell r="AA704" t="str">
            <v>crear</v>
          </cell>
        </row>
        <row r="705">
          <cell r="C705" t="str">
            <v>RODRIGUEZ RINCON AURA INES</v>
          </cell>
          <cell r="D705" t="str">
            <v>3020-08</v>
          </cell>
          <cell r="E705">
            <v>21196717.882083338</v>
          </cell>
          <cell r="F705" t="str">
            <v>Profesional Universitario</v>
          </cell>
          <cell r="G705" t="str">
            <v>16SCC</v>
          </cell>
          <cell r="H705" t="str">
            <v>DIVISION CARTERA</v>
          </cell>
          <cell r="I705" t="str">
            <v>DIVISION CARTERA</v>
          </cell>
          <cell r="J705" t="str">
            <v>SI</v>
          </cell>
          <cell r="M705" t="str">
            <v>C</v>
          </cell>
          <cell r="P705">
            <v>1044033</v>
          </cell>
          <cell r="Q705">
            <v>0</v>
          </cell>
          <cell r="X705" t="str">
            <v>4Profesional</v>
          </cell>
          <cell r="AA705" t="str">
            <v>Mant</v>
          </cell>
        </row>
        <row r="706">
          <cell r="C706">
            <v>0.86250827439401956</v>
          </cell>
          <cell r="D706" t="str">
            <v>3020-10</v>
          </cell>
          <cell r="E706">
            <v>23062173.132083338</v>
          </cell>
          <cell r="F706" t="str">
            <v>Profesional Universitario</v>
          </cell>
          <cell r="G706" t="str">
            <v>17SFA</v>
          </cell>
          <cell r="H706" t="str">
            <v>DIVISION FONDOS</v>
          </cell>
          <cell r="I706" t="str">
            <v>DIVISION FONDOS</v>
          </cell>
          <cell r="J706" t="str">
            <v>SI</v>
          </cell>
          <cell r="M706" t="str">
            <v>C</v>
          </cell>
          <cell r="N706" t="str">
            <v>V</v>
          </cell>
          <cell r="P706">
            <v>1135915</v>
          </cell>
          <cell r="Q706">
            <v>0</v>
          </cell>
          <cell r="X706" t="str">
            <v>4Profesional</v>
          </cell>
          <cell r="AA706" t="str">
            <v>crear</v>
          </cell>
        </row>
        <row r="707">
          <cell r="C707">
            <v>0.90508982366608315</v>
          </cell>
          <cell r="D707" t="str">
            <v>3010-17</v>
          </cell>
          <cell r="E707">
            <v>33809401.822500005</v>
          </cell>
          <cell r="F707" t="str">
            <v>Profesional Especializado</v>
          </cell>
          <cell r="G707" t="str">
            <v>20SEG</v>
          </cell>
          <cell r="H707" t="str">
            <v>DIVISION TALENTO HUMANO</v>
          </cell>
          <cell r="I707" t="str">
            <v>BIENESTAR</v>
          </cell>
          <cell r="J707" t="str">
            <v>NO</v>
          </cell>
          <cell r="M707" t="str">
            <v>C</v>
          </cell>
          <cell r="N707" t="str">
            <v>V</v>
          </cell>
          <cell r="P707">
            <v>1665264</v>
          </cell>
          <cell r="Q707">
            <v>0</v>
          </cell>
          <cell r="X707" t="str">
            <v>4Profesional</v>
          </cell>
          <cell r="AA707" t="str">
            <v>crear</v>
          </cell>
        </row>
        <row r="708">
          <cell r="C708">
            <v>9.848522460260245E-2</v>
          </cell>
          <cell r="D708" t="str">
            <v>3020-10</v>
          </cell>
          <cell r="E708">
            <v>23062173.132083338</v>
          </cell>
          <cell r="F708" t="str">
            <v>Profesional Universitario</v>
          </cell>
          <cell r="G708" t="str">
            <v>16SCC</v>
          </cell>
          <cell r="H708" t="str">
            <v>DIVISION CREDITO</v>
          </cell>
          <cell r="I708" t="str">
            <v>DIVISION CREDITO</v>
          </cell>
          <cell r="J708" t="str">
            <v>SI</v>
          </cell>
          <cell r="M708" t="str">
            <v>C</v>
          </cell>
          <cell r="N708" t="str">
            <v>V</v>
          </cell>
          <cell r="P708">
            <v>1135915</v>
          </cell>
          <cell r="Q708">
            <v>0</v>
          </cell>
          <cell r="X708" t="str">
            <v>4Profesional</v>
          </cell>
          <cell r="AA708" t="str">
            <v>crear</v>
          </cell>
        </row>
        <row r="709">
          <cell r="C709">
            <v>0.434717822158664</v>
          </cell>
          <cell r="D709" t="str">
            <v>3020-10</v>
          </cell>
          <cell r="E709">
            <v>23062173.132083338</v>
          </cell>
          <cell r="F709" t="str">
            <v>Profesional Universitario</v>
          </cell>
          <cell r="G709" t="str">
            <v>16SCC</v>
          </cell>
          <cell r="H709" t="str">
            <v>DIVISION CREDITO</v>
          </cell>
          <cell r="I709" t="str">
            <v>DIVISION CREDITO</v>
          </cell>
          <cell r="J709" t="str">
            <v>SI</v>
          </cell>
          <cell r="M709" t="str">
            <v>C</v>
          </cell>
          <cell r="N709" t="str">
            <v>V</v>
          </cell>
          <cell r="P709">
            <v>1135915</v>
          </cell>
          <cell r="Q709">
            <v>0</v>
          </cell>
          <cell r="X709" t="str">
            <v>4Profesional</v>
          </cell>
          <cell r="AA709" t="str">
            <v>crear</v>
          </cell>
        </row>
        <row r="710">
          <cell r="C710">
            <v>0.57505842023916687</v>
          </cell>
          <cell r="D710" t="str">
            <v>2040-23</v>
          </cell>
          <cell r="E710">
            <v>49073012.952083334</v>
          </cell>
          <cell r="F710" t="str">
            <v>Jefe de División</v>
          </cell>
          <cell r="G710" t="str">
            <v>19SDF</v>
          </cell>
          <cell r="H710" t="str">
            <v>DIVISION TESORERIA</v>
          </cell>
          <cell r="I710" t="str">
            <v>DIVISION TESORERIA</v>
          </cell>
          <cell r="J710" t="str">
            <v>SI</v>
          </cell>
          <cell r="M710" t="str">
            <v>C</v>
          </cell>
          <cell r="N710" t="str">
            <v>V</v>
          </cell>
          <cell r="P710">
            <v>2417065</v>
          </cell>
          <cell r="Q710">
            <v>0</v>
          </cell>
          <cell r="X710" t="str">
            <v>3Ejecutivo</v>
          </cell>
          <cell r="AA710" t="str">
            <v>crear</v>
          </cell>
        </row>
        <row r="711">
          <cell r="C711">
            <v>0.86007216885780613</v>
          </cell>
          <cell r="D711" t="str">
            <v>3010-17</v>
          </cell>
          <cell r="E711">
            <v>33809401.822500005</v>
          </cell>
          <cell r="F711" t="str">
            <v>Profesional Especializado</v>
          </cell>
          <cell r="G711" t="str">
            <v>20SEG</v>
          </cell>
          <cell r="H711" t="str">
            <v>DIVISION SERVICIOS ADMINISTRATIVOS</v>
          </cell>
          <cell r="I711" t="str">
            <v>ADQUISICIONES</v>
          </cell>
          <cell r="J711" t="str">
            <v>NO</v>
          </cell>
          <cell r="M711" t="str">
            <v>C</v>
          </cell>
          <cell r="N711" t="str">
            <v>V</v>
          </cell>
          <cell r="P711">
            <v>1665264</v>
          </cell>
          <cell r="Q711">
            <v>0</v>
          </cell>
          <cell r="X711" t="str">
            <v>4Profesional</v>
          </cell>
          <cell r="AA711" t="str">
            <v>crear</v>
          </cell>
        </row>
        <row r="712">
          <cell r="C712">
            <v>0.98009735251399999</v>
          </cell>
          <cell r="D712" t="str">
            <v>3010-17</v>
          </cell>
          <cell r="E712">
            <v>33809401.822500005</v>
          </cell>
          <cell r="F712" t="str">
            <v>Profesional Especializado</v>
          </cell>
          <cell r="G712" t="str">
            <v>20SEG</v>
          </cell>
          <cell r="H712" t="str">
            <v>DIVISION SERVICIOS ADMINISTRATIVOS</v>
          </cell>
          <cell r="I712" t="str">
            <v>MANTENIMIENTO</v>
          </cell>
          <cell r="J712" t="str">
            <v>NO</v>
          </cell>
          <cell r="M712" t="str">
            <v>C</v>
          </cell>
          <cell r="N712" t="str">
            <v>V</v>
          </cell>
          <cell r="P712">
            <v>1665264</v>
          </cell>
          <cell r="Q712">
            <v>0</v>
          </cell>
          <cell r="X712" t="str">
            <v>4Profesional</v>
          </cell>
          <cell r="AA712" t="str">
            <v>crear</v>
          </cell>
        </row>
        <row r="713">
          <cell r="C713" t="str">
            <v>zzVACANTE20</v>
          </cell>
          <cell r="D713" t="str">
            <v>3020-14</v>
          </cell>
          <cell r="E713">
            <v>27317929.430000003</v>
          </cell>
          <cell r="F713" t="str">
            <v>Profesional Universitario</v>
          </cell>
          <cell r="G713" t="str">
            <v>20SEG</v>
          </cell>
          <cell r="H713" t="str">
            <v>SECRETARIA GENERAL</v>
          </cell>
          <cell r="I713" t="str">
            <v>ARCHIVO</v>
          </cell>
          <cell r="J713" t="str">
            <v>NO</v>
          </cell>
          <cell r="M713" t="str">
            <v>C</v>
          </cell>
          <cell r="N713" t="str">
            <v>V</v>
          </cell>
          <cell r="P713">
            <v>1345530</v>
          </cell>
          <cell r="Q713">
            <v>0</v>
          </cell>
          <cell r="X713" t="str">
            <v>4Profesional</v>
          </cell>
          <cell r="AA713" t="str">
            <v>Mant</v>
          </cell>
        </row>
        <row r="714">
          <cell r="C714" t="str">
            <v>zzVACANTE21</v>
          </cell>
          <cell r="D714" t="str">
            <v>3020-14</v>
          </cell>
          <cell r="E714">
            <v>27317929.430000003</v>
          </cell>
          <cell r="F714" t="str">
            <v>Profesional Universitario</v>
          </cell>
          <cell r="G714" t="str">
            <v>20SEG</v>
          </cell>
          <cell r="H714" t="str">
            <v>SECRETARIA GENERAL</v>
          </cell>
          <cell r="I714" t="str">
            <v>ARCHIVO</v>
          </cell>
          <cell r="J714" t="str">
            <v>NO</v>
          </cell>
          <cell r="M714" t="str">
            <v>C</v>
          </cell>
          <cell r="N714" t="str">
            <v>V</v>
          </cell>
          <cell r="P714">
            <v>1345530</v>
          </cell>
          <cell r="Q714">
            <v>0</v>
          </cell>
          <cell r="X714" t="str">
            <v>4Profesional</v>
          </cell>
          <cell r="AA714" t="str">
            <v>Mant</v>
          </cell>
        </row>
        <row r="715">
          <cell r="C715">
            <v>0.74742603999386681</v>
          </cell>
          <cell r="D715" t="str">
            <v>3020-14</v>
          </cell>
          <cell r="E715">
            <v>27317929.430000003</v>
          </cell>
          <cell r="F715" t="str">
            <v>Profesional Universitario</v>
          </cell>
          <cell r="G715" t="str">
            <v>18SRI</v>
          </cell>
          <cell r="H715" t="str">
            <v>DIVISION BECAS</v>
          </cell>
          <cell r="I715" t="str">
            <v>DIVISION DE BECAS</v>
          </cell>
          <cell r="J715" t="str">
            <v>SI</v>
          </cell>
          <cell r="M715" t="str">
            <v>C</v>
          </cell>
          <cell r="N715" t="str">
            <v>V</v>
          </cell>
          <cell r="P715">
            <v>1345530</v>
          </cell>
          <cell r="Q715">
            <v>0</v>
          </cell>
          <cell r="X715" t="str">
            <v>4Profesional</v>
          </cell>
          <cell r="AA715" t="str">
            <v>crear</v>
          </cell>
        </row>
        <row r="716">
          <cell r="C716">
            <v>0.68246577976592793</v>
          </cell>
          <cell r="D716" t="str">
            <v>4065-09</v>
          </cell>
          <cell r="E716">
            <v>14586952.714583334</v>
          </cell>
          <cell r="F716" t="str">
            <v>Técnico Administrativo</v>
          </cell>
          <cell r="G716" t="str">
            <v>20SEG</v>
          </cell>
          <cell r="H716" t="str">
            <v>DIVISION SERVICIOS ADMINISTRATIVOS</v>
          </cell>
          <cell r="I716" t="str">
            <v>MANTENIMIENTO</v>
          </cell>
          <cell r="J716" t="str">
            <v>NO</v>
          </cell>
          <cell r="M716" t="str">
            <v>C</v>
          </cell>
          <cell r="N716" t="str">
            <v>V</v>
          </cell>
          <cell r="P716">
            <v>688731</v>
          </cell>
          <cell r="Q716">
            <v>0</v>
          </cell>
          <cell r="X716" t="str">
            <v>5Tecnico</v>
          </cell>
          <cell r="AA716" t="str">
            <v>crear</v>
          </cell>
        </row>
        <row r="717">
          <cell r="C717">
            <v>0.70775008117816895</v>
          </cell>
          <cell r="D717" t="str">
            <v>3010-17</v>
          </cell>
          <cell r="E717">
            <v>33809401.822500005</v>
          </cell>
          <cell r="F717" t="str">
            <v>Profesional Especializado</v>
          </cell>
          <cell r="G717" t="str">
            <v>19SDF</v>
          </cell>
          <cell r="H717" t="str">
            <v>DIVISION INVERSIONES</v>
          </cell>
          <cell r="I717" t="str">
            <v>DIVISION INVERSIONES</v>
          </cell>
          <cell r="J717" t="str">
            <v>SI</v>
          </cell>
          <cell r="M717" t="str">
            <v>C</v>
          </cell>
          <cell r="N717" t="str">
            <v>V</v>
          </cell>
          <cell r="P717">
            <v>1665264</v>
          </cell>
          <cell r="Q717">
            <v>0</v>
          </cell>
          <cell r="X717" t="str">
            <v>4Profesional</v>
          </cell>
          <cell r="AA717" t="str">
            <v>crear</v>
          </cell>
        </row>
        <row r="718">
          <cell r="C718">
            <v>2.4874250797306097E-2</v>
          </cell>
          <cell r="D718" t="str">
            <v>3020-10</v>
          </cell>
          <cell r="E718">
            <v>23062173.132083338</v>
          </cell>
          <cell r="F718" t="str">
            <v>Profesional Universitario</v>
          </cell>
          <cell r="G718" t="str">
            <v>20SEG</v>
          </cell>
          <cell r="H718" t="str">
            <v>DIVISION ATENCION AL USUARIO - QUEJAS Y RECLAMOS</v>
          </cell>
          <cell r="I718" t="str">
            <v>DIVISION ATENCION AL USUARIO - QUEJAS Y RECLAMOS</v>
          </cell>
          <cell r="J718" t="str">
            <v>SI</v>
          </cell>
          <cell r="M718" t="str">
            <v>C</v>
          </cell>
          <cell r="N718" t="str">
            <v>V</v>
          </cell>
          <cell r="P718">
            <v>1135915</v>
          </cell>
          <cell r="Q718">
            <v>0</v>
          </cell>
          <cell r="X718" t="str">
            <v>4Profesional</v>
          </cell>
          <cell r="AA718" t="str">
            <v>crear</v>
          </cell>
        </row>
        <row r="719">
          <cell r="C719">
            <v>0.50134408034317546</v>
          </cell>
          <cell r="D719" t="str">
            <v>3020-10</v>
          </cell>
          <cell r="E719">
            <v>23062173.132083338</v>
          </cell>
          <cell r="F719" t="str">
            <v>Profesional Universitario</v>
          </cell>
          <cell r="G719" t="str">
            <v>20SEG</v>
          </cell>
          <cell r="H719" t="str">
            <v>DIVISION ATENCION AL USUARIO - QUEJAS Y RECLAMOS</v>
          </cell>
          <cell r="I719" t="str">
            <v>DIVISION ATENCION AL USUARIO - QUEJAS Y RECLAMOS</v>
          </cell>
          <cell r="J719" t="str">
            <v>SI</v>
          </cell>
          <cell r="M719" t="str">
            <v>C</v>
          </cell>
          <cell r="N719" t="str">
            <v>V</v>
          </cell>
          <cell r="P719">
            <v>1135915</v>
          </cell>
          <cell r="Q719">
            <v>0</v>
          </cell>
          <cell r="X719" t="str">
            <v>4Profesional</v>
          </cell>
          <cell r="AA719" t="str">
            <v>crear</v>
          </cell>
        </row>
        <row r="720">
          <cell r="C720">
            <v>0.91154005032617036</v>
          </cell>
          <cell r="D720" t="str">
            <v>3010-17</v>
          </cell>
          <cell r="E720">
            <v>33809401.822500005</v>
          </cell>
          <cell r="F720" t="str">
            <v>Profesional Especializado</v>
          </cell>
          <cell r="G720" t="str">
            <v>20SEG</v>
          </cell>
          <cell r="H720" t="str">
            <v>DIVISION ATENCION AL USUARIO - QUEJAS Y RECLAMOS</v>
          </cell>
          <cell r="I720" t="str">
            <v>DIVISION ATENCION AL USUARIO - QUEJAS Y RECLAMOS</v>
          </cell>
          <cell r="J720" t="str">
            <v>SI</v>
          </cell>
          <cell r="M720" t="str">
            <v>C</v>
          </cell>
          <cell r="N720" t="str">
            <v>V</v>
          </cell>
          <cell r="P720">
            <v>1665264</v>
          </cell>
          <cell r="Q720">
            <v>0</v>
          </cell>
          <cell r="X720" t="str">
            <v>4Profesional</v>
          </cell>
          <cell r="AA720" t="str">
            <v>crear</v>
          </cell>
        </row>
        <row r="721">
          <cell r="C721">
            <v>0.4461612533190964</v>
          </cell>
          <cell r="D721" t="str">
            <v>4065-12</v>
          </cell>
          <cell r="E721">
            <v>16415181.84</v>
          </cell>
          <cell r="F721" t="str">
            <v>Técnico Administrativo</v>
          </cell>
          <cell r="G721" t="str">
            <v>20SEG</v>
          </cell>
          <cell r="H721" t="str">
            <v>DIVISION TALENTO HUMANO</v>
          </cell>
          <cell r="I721" t="str">
            <v>BIENESTAR</v>
          </cell>
          <cell r="J721" t="str">
            <v>NO</v>
          </cell>
          <cell r="M721" t="str">
            <v>C</v>
          </cell>
          <cell r="N721" t="str">
            <v>V</v>
          </cell>
          <cell r="P721">
            <v>808521</v>
          </cell>
          <cell r="Q721">
            <v>0</v>
          </cell>
          <cell r="X721" t="str">
            <v>5Tecnico</v>
          </cell>
          <cell r="AA721" t="str">
            <v>crear</v>
          </cell>
        </row>
        <row r="722">
          <cell r="C722">
            <v>0.96099584684570338</v>
          </cell>
          <cell r="D722" t="str">
            <v>3020-10</v>
          </cell>
          <cell r="E722">
            <v>23062173.132083338</v>
          </cell>
          <cell r="F722" t="str">
            <v>Profesional Universitario</v>
          </cell>
          <cell r="G722" t="str">
            <v>19SDF</v>
          </cell>
          <cell r="H722" t="str">
            <v>DIVISION CONTABILIDAD</v>
          </cell>
          <cell r="I722" t="str">
            <v>DIVISION CONTABILIDAD</v>
          </cell>
          <cell r="J722" t="str">
            <v>SI</v>
          </cell>
          <cell r="M722" t="str">
            <v>C</v>
          </cell>
          <cell r="N722" t="str">
            <v>V</v>
          </cell>
          <cell r="P722">
            <v>1135915</v>
          </cell>
          <cell r="Q722">
            <v>0</v>
          </cell>
          <cell r="X722" t="str">
            <v>4Profesional</v>
          </cell>
          <cell r="AA722" t="str">
            <v>crear</v>
          </cell>
        </row>
        <row r="723">
          <cell r="C723">
            <v>0.15153887165292534</v>
          </cell>
          <cell r="D723" t="str">
            <v>3010-17</v>
          </cell>
          <cell r="E723">
            <v>33809401.822500005</v>
          </cell>
          <cell r="F723" t="str">
            <v>Profesional Especializado</v>
          </cell>
          <cell r="G723" t="str">
            <v>21CENTRO</v>
          </cell>
          <cell r="H723" t="str">
            <v>CENTRO</v>
          </cell>
          <cell r="I723" t="str">
            <v>CENTRO</v>
          </cell>
          <cell r="J723" t="str">
            <v>SI</v>
          </cell>
          <cell r="M723" t="str">
            <v>C</v>
          </cell>
          <cell r="N723" t="str">
            <v>V</v>
          </cell>
          <cell r="P723">
            <v>1665264</v>
          </cell>
          <cell r="Q723">
            <v>0</v>
          </cell>
          <cell r="X723" t="str">
            <v>4Profesional</v>
          </cell>
          <cell r="Z723" t="str">
            <v>CENTRO</v>
          </cell>
          <cell r="AA723" t="str">
            <v>crear</v>
          </cell>
        </row>
        <row r="724">
          <cell r="C724" t="str">
            <v>RIVEROS GALVIS ELISA</v>
          </cell>
          <cell r="D724" t="str">
            <v>3020-09</v>
          </cell>
          <cell r="E724">
            <v>21953542.663749997</v>
          </cell>
          <cell r="F724" t="str">
            <v>Profesional Universitario</v>
          </cell>
          <cell r="G724" t="str">
            <v>21CENTRO</v>
          </cell>
          <cell r="H724" t="str">
            <v>CENTRO</v>
          </cell>
          <cell r="I724" t="str">
            <v>CENTRO</v>
          </cell>
          <cell r="J724" t="str">
            <v>SI</v>
          </cell>
          <cell r="M724" t="str">
            <v>C</v>
          </cell>
          <cell r="P724">
            <v>1081310</v>
          </cell>
          <cell r="Q724">
            <v>0</v>
          </cell>
          <cell r="X724" t="str">
            <v>4Profesional</v>
          </cell>
          <cell r="Z724" t="str">
            <v>CENTRO</v>
          </cell>
          <cell r="AA724" t="str">
            <v>Mant</v>
          </cell>
        </row>
        <row r="725">
          <cell r="C725" t="str">
            <v>AVILA LEAL RUBEN DARIO</v>
          </cell>
          <cell r="D725" t="str">
            <v>3020-08</v>
          </cell>
          <cell r="E725">
            <v>21196717.882083338</v>
          </cell>
          <cell r="F725" t="str">
            <v>Profesional Universitario</v>
          </cell>
          <cell r="G725" t="str">
            <v>21CENTRO</v>
          </cell>
          <cell r="H725" t="str">
            <v>CENTRO</v>
          </cell>
          <cell r="I725" t="str">
            <v>CENTRO</v>
          </cell>
          <cell r="J725" t="str">
            <v>SI</v>
          </cell>
          <cell r="M725" t="str">
            <v>C</v>
          </cell>
          <cell r="P725">
            <v>1044033</v>
          </cell>
          <cell r="Q725">
            <v>0</v>
          </cell>
          <cell r="X725" t="str">
            <v>4Profesional</v>
          </cell>
          <cell r="Z725" t="str">
            <v>CENTRO</v>
          </cell>
          <cell r="AA725" t="str">
            <v>Mant</v>
          </cell>
        </row>
        <row r="726">
          <cell r="C726">
            <v>0.47458550337980676</v>
          </cell>
          <cell r="D726" t="str">
            <v>3020-14</v>
          </cell>
          <cell r="E726">
            <v>27317929.430000003</v>
          </cell>
          <cell r="F726" t="str">
            <v>Profesional Universitario</v>
          </cell>
          <cell r="G726" t="str">
            <v>21CENTRO</v>
          </cell>
          <cell r="H726" t="str">
            <v>CENTRO</v>
          </cell>
          <cell r="I726" t="str">
            <v>CENTRO</v>
          </cell>
          <cell r="J726" t="str">
            <v>SI</v>
          </cell>
          <cell r="M726" t="str">
            <v>C</v>
          </cell>
          <cell r="N726" t="str">
            <v>V</v>
          </cell>
          <cell r="P726">
            <v>1345530</v>
          </cell>
          <cell r="Q726">
            <v>0</v>
          </cell>
          <cell r="X726" t="str">
            <v>4Profesional</v>
          </cell>
          <cell r="Z726" t="str">
            <v>CENTRO</v>
          </cell>
          <cell r="AA726" t="str">
            <v>crear</v>
          </cell>
        </row>
        <row r="727">
          <cell r="C727">
            <v>0.11555569308220193</v>
          </cell>
          <cell r="D727" t="str">
            <v>3010-17</v>
          </cell>
          <cell r="E727">
            <v>33809401.822500005</v>
          </cell>
          <cell r="F727" t="str">
            <v>Profesional Especializado</v>
          </cell>
          <cell r="G727" t="str">
            <v>19SDF</v>
          </cell>
          <cell r="H727" t="str">
            <v>DIVISION PRESUPUESTO</v>
          </cell>
          <cell r="I727" t="str">
            <v>DIVISION DE PRESUPUESTO</v>
          </cell>
          <cell r="J727" t="str">
            <v>SI</v>
          </cell>
          <cell r="M727" t="str">
            <v>C</v>
          </cell>
          <cell r="N727" t="str">
            <v>V</v>
          </cell>
          <cell r="P727">
            <v>1665264</v>
          </cell>
          <cell r="Q727">
            <v>0</v>
          </cell>
          <cell r="X727" t="str">
            <v>4Profesional</v>
          </cell>
          <cell r="AA727" t="str">
            <v>crear</v>
          </cell>
        </row>
        <row r="728">
          <cell r="C728" t="str">
            <v>MARROQUIN CACERES MARIA IBED</v>
          </cell>
          <cell r="D728" t="str">
            <v>5040-20</v>
          </cell>
          <cell r="E728">
            <v>16138824.14833333</v>
          </cell>
          <cell r="F728" t="str">
            <v>Secretario Ejecutivo</v>
          </cell>
          <cell r="G728" t="str">
            <v>19SDF</v>
          </cell>
          <cell r="H728" t="str">
            <v>DIVISION INVERSIONES</v>
          </cell>
          <cell r="I728" t="str">
            <v>DIVISION INVERSIONES</v>
          </cell>
          <cell r="J728" t="str">
            <v>SI</v>
          </cell>
          <cell r="M728" t="str">
            <v>C</v>
          </cell>
          <cell r="P728">
            <v>764298</v>
          </cell>
          <cell r="Q728">
            <v>0</v>
          </cell>
          <cell r="X728" t="str">
            <v>6Asistencial</v>
          </cell>
          <cell r="AA728" t="str">
            <v>Mant</v>
          </cell>
        </row>
        <row r="729">
          <cell r="C729">
            <v>8.3788760305123278E-2</v>
          </cell>
          <cell r="D729" t="str">
            <v>3010-17</v>
          </cell>
          <cell r="E729">
            <v>33809401.822500005</v>
          </cell>
          <cell r="F729" t="str">
            <v>Profesional Especializado</v>
          </cell>
          <cell r="G729" t="str">
            <v>16SCC</v>
          </cell>
          <cell r="H729" t="str">
            <v>DIVISION CARTERA</v>
          </cell>
          <cell r="I729" t="str">
            <v>DIVISION CARTERA</v>
          </cell>
          <cell r="J729" t="str">
            <v>SI</v>
          </cell>
          <cell r="M729" t="str">
            <v>C</v>
          </cell>
          <cell r="N729" t="str">
            <v>V</v>
          </cell>
          <cell r="P729">
            <v>1665264</v>
          </cell>
          <cell r="Q729">
            <v>0</v>
          </cell>
          <cell r="X729" t="str">
            <v>4Profesional</v>
          </cell>
          <cell r="AA729" t="str">
            <v>crear</v>
          </cell>
        </row>
        <row r="730">
          <cell r="C730">
            <v>0.10074195661570989</v>
          </cell>
          <cell r="D730" t="str">
            <v>3020-10</v>
          </cell>
          <cell r="E730">
            <v>23062173.132083338</v>
          </cell>
          <cell r="F730" t="str">
            <v>Profesional Universitario</v>
          </cell>
          <cell r="G730" t="str">
            <v>22NOROCCIDENTE</v>
          </cell>
          <cell r="H730" t="str">
            <v>NOROCCIDENTE</v>
          </cell>
          <cell r="I730" t="str">
            <v>NOROCCIDENTE</v>
          </cell>
          <cell r="J730" t="str">
            <v>SI</v>
          </cell>
          <cell r="M730" t="str">
            <v>C</v>
          </cell>
          <cell r="N730" t="str">
            <v>V</v>
          </cell>
          <cell r="P730">
            <v>1135915</v>
          </cell>
          <cell r="Q730">
            <v>0</v>
          </cell>
          <cell r="X730" t="str">
            <v>4Profesional</v>
          </cell>
          <cell r="Z730" t="str">
            <v>NOROCCIDENTE</v>
          </cell>
          <cell r="AA730" t="str">
            <v>crear</v>
          </cell>
        </row>
        <row r="731">
          <cell r="C731">
            <v>0.5980829228868626</v>
          </cell>
          <cell r="D731" t="str">
            <v>3020-10</v>
          </cell>
          <cell r="E731">
            <v>23062173.132083338</v>
          </cell>
          <cell r="F731" t="str">
            <v>Profesional Universitario</v>
          </cell>
          <cell r="G731" t="str">
            <v>23NORTE</v>
          </cell>
          <cell r="H731" t="str">
            <v>NORTE</v>
          </cell>
          <cell r="I731" t="str">
            <v>NORTE</v>
          </cell>
          <cell r="J731" t="str">
            <v>SI</v>
          </cell>
          <cell r="M731" t="str">
            <v>C</v>
          </cell>
          <cell r="N731" t="str">
            <v>V</v>
          </cell>
          <cell r="P731">
            <v>1135915</v>
          </cell>
          <cell r="Q731">
            <v>0</v>
          </cell>
          <cell r="X731" t="str">
            <v>4Profesional</v>
          </cell>
          <cell r="Z731" t="str">
            <v>NORTE</v>
          </cell>
          <cell r="AA731" t="str">
            <v>crear</v>
          </cell>
        </row>
        <row r="732">
          <cell r="C732">
            <v>0.98371267187759637</v>
          </cell>
          <cell r="D732" t="str">
            <v>3020-14</v>
          </cell>
          <cell r="E732">
            <v>27317929.430000003</v>
          </cell>
          <cell r="F732" t="str">
            <v>Profesional Universitario</v>
          </cell>
          <cell r="G732" t="str">
            <v>23NORTE</v>
          </cell>
          <cell r="H732" t="str">
            <v>NORTE</v>
          </cell>
          <cell r="I732" t="str">
            <v>NORTE</v>
          </cell>
          <cell r="J732" t="str">
            <v>SI</v>
          </cell>
          <cell r="M732" t="str">
            <v>C</v>
          </cell>
          <cell r="N732" t="str">
            <v>V</v>
          </cell>
          <cell r="P732">
            <v>1345530</v>
          </cell>
          <cell r="Q732">
            <v>0</v>
          </cell>
          <cell r="X732" t="str">
            <v>4Profesional</v>
          </cell>
          <cell r="Z732" t="str">
            <v>NORTE</v>
          </cell>
          <cell r="AA732" t="str">
            <v>crear</v>
          </cell>
        </row>
        <row r="733">
          <cell r="C733" t="str">
            <v>zzVACANTE17</v>
          </cell>
          <cell r="D733" t="str">
            <v>3020-10</v>
          </cell>
          <cell r="E733">
            <v>23062173.132083338</v>
          </cell>
          <cell r="F733" t="str">
            <v>Profesional Universitario</v>
          </cell>
          <cell r="G733" t="str">
            <v>23NORTE</v>
          </cell>
          <cell r="H733" t="str">
            <v>NORTE</v>
          </cell>
          <cell r="I733" t="str">
            <v>NORTE</v>
          </cell>
          <cell r="J733" t="str">
            <v>SI</v>
          </cell>
          <cell r="M733" t="str">
            <v>C</v>
          </cell>
          <cell r="N733" t="str">
            <v>V</v>
          </cell>
          <cell r="P733">
            <v>1135915</v>
          </cell>
          <cell r="Q733">
            <v>0</v>
          </cell>
          <cell r="X733" t="str">
            <v>4Profesional</v>
          </cell>
          <cell r="Z733" t="str">
            <v>NORTE</v>
          </cell>
          <cell r="AA733" t="str">
            <v>Mant</v>
          </cell>
        </row>
        <row r="734">
          <cell r="C734" t="str">
            <v>zzVACANTE PENSION39</v>
          </cell>
          <cell r="D734" t="str">
            <v>3020-10</v>
          </cell>
          <cell r="E734">
            <v>23062173.132083338</v>
          </cell>
          <cell r="F734" t="str">
            <v>Profesional Universitario</v>
          </cell>
          <cell r="G734" t="str">
            <v>19SDF</v>
          </cell>
          <cell r="H734" t="str">
            <v>DIVISION INVERSIONES</v>
          </cell>
          <cell r="I734" t="str">
            <v>DIVISION INVERSIONES</v>
          </cell>
          <cell r="J734" t="str">
            <v>SI</v>
          </cell>
          <cell r="M734" t="str">
            <v>C</v>
          </cell>
          <cell r="N734" t="str">
            <v>V</v>
          </cell>
          <cell r="P734">
            <v>1135915</v>
          </cell>
          <cell r="Q734">
            <v>0</v>
          </cell>
          <cell r="X734" t="str">
            <v>4Profesional</v>
          </cell>
          <cell r="AA734" t="str">
            <v>Mant</v>
          </cell>
        </row>
        <row r="735">
          <cell r="C735" t="str">
            <v>zzVACANTE38</v>
          </cell>
          <cell r="D735" t="str">
            <v>5310-19</v>
          </cell>
          <cell r="E735">
            <v>24716999.175000004</v>
          </cell>
          <cell r="F735" t="str">
            <v>Conductor Mec (Asignado)</v>
          </cell>
          <cell r="G735" t="str">
            <v>10DIR</v>
          </cell>
          <cell r="H735" t="str">
            <v>DIRECCION</v>
          </cell>
          <cell r="I735" t="str">
            <v>DIRECCION</v>
          </cell>
          <cell r="J735" t="str">
            <v>SI</v>
          </cell>
          <cell r="M735" t="str">
            <v>LNR</v>
          </cell>
          <cell r="N735" t="str">
            <v>V</v>
          </cell>
          <cell r="P735">
            <v>740637</v>
          </cell>
          <cell r="Q735">
            <v>0</v>
          </cell>
          <cell r="X735" t="str">
            <v>6Asistencial</v>
          </cell>
          <cell r="AA735" t="str">
            <v>Mant</v>
          </cell>
        </row>
        <row r="736">
          <cell r="C736" t="str">
            <v>ALARCON ROJAS ROSALBA</v>
          </cell>
          <cell r="D736" t="str">
            <v>4065-15</v>
          </cell>
          <cell r="E736">
            <v>18995922.495416671</v>
          </cell>
          <cell r="F736" t="str">
            <v>Técnico Administrativo</v>
          </cell>
          <cell r="G736" t="str">
            <v>19SDF</v>
          </cell>
          <cell r="H736" t="str">
            <v>DIVISION CONTABILIDAD</v>
          </cell>
          <cell r="I736" t="str">
            <v>DIVISION CONTABILIDAD</v>
          </cell>
          <cell r="J736" t="str">
            <v>SI</v>
          </cell>
          <cell r="L736">
            <v>2004</v>
          </cell>
          <cell r="M736" t="str">
            <v>C</v>
          </cell>
          <cell r="P736">
            <v>935634</v>
          </cell>
          <cell r="Q736">
            <v>0</v>
          </cell>
          <cell r="X736" t="str">
            <v>5Tecnico</v>
          </cell>
          <cell r="AA736" t="str">
            <v>Mant</v>
          </cell>
        </row>
        <row r="737">
          <cell r="C737" t="str">
            <v>ALMANZA RAMIREZ AMPARO DE-JESUS</v>
          </cell>
          <cell r="D737" t="str">
            <v>5040-16</v>
          </cell>
          <cell r="E737">
            <v>14586952.714583334</v>
          </cell>
          <cell r="F737" t="str">
            <v>Secretario Ejecutivo</v>
          </cell>
          <cell r="G737" t="str">
            <v>23NORTE</v>
          </cell>
          <cell r="H737" t="str">
            <v>NORTE</v>
          </cell>
          <cell r="I737" t="str">
            <v>NORTE</v>
          </cell>
          <cell r="J737" t="str">
            <v>SI</v>
          </cell>
          <cell r="L737" t="str">
            <v>MCF</v>
          </cell>
          <cell r="M737" t="str">
            <v>C</v>
          </cell>
          <cell r="N737" t="str">
            <v>P</v>
          </cell>
          <cell r="P737">
            <v>688731</v>
          </cell>
          <cell r="Q737">
            <v>0</v>
          </cell>
          <cell r="X737" t="str">
            <v>6Asistencial</v>
          </cell>
          <cell r="Z737" t="str">
            <v>NORTE</v>
          </cell>
          <cell r="AA737" t="str">
            <v>Mant</v>
          </cell>
        </row>
        <row r="738">
          <cell r="C738" t="str">
            <v>ANDRADE DE FALLA LUZ STELLA</v>
          </cell>
          <cell r="D738" t="str">
            <v>4065-09</v>
          </cell>
          <cell r="E738">
            <v>14586952.714583334</v>
          </cell>
          <cell r="F738" t="str">
            <v>Técnico Administrativo</v>
          </cell>
          <cell r="G738" t="str">
            <v>25SUROCCIDENTE</v>
          </cell>
          <cell r="H738" t="str">
            <v>SUROCCIDENTE</v>
          </cell>
          <cell r="I738" t="str">
            <v>SUROCCIDENTE</v>
          </cell>
          <cell r="J738" t="str">
            <v>SI</v>
          </cell>
          <cell r="L738" t="str">
            <v>MCF</v>
          </cell>
          <cell r="M738" t="str">
            <v>C</v>
          </cell>
          <cell r="P738">
            <v>688731</v>
          </cell>
          <cell r="Q738">
            <v>0</v>
          </cell>
          <cell r="X738" t="str">
            <v>5Tecnico</v>
          </cell>
          <cell r="Z738" t="str">
            <v>SUROCCIDENTE</v>
          </cell>
          <cell r="AA738" t="str">
            <v>Mant</v>
          </cell>
        </row>
        <row r="739">
          <cell r="C739" t="str">
            <v>ANGULO SANABRIA GLORIA CONSTANZA</v>
          </cell>
          <cell r="D739" t="str">
            <v>3020-09</v>
          </cell>
          <cell r="E739">
            <v>21953542.663749997</v>
          </cell>
          <cell r="F739" t="str">
            <v>Profesional Universitario</v>
          </cell>
          <cell r="G739" t="str">
            <v>11OCI</v>
          </cell>
          <cell r="H739" t="str">
            <v>OFICINA CONTROL INTERNO</v>
          </cell>
          <cell r="I739" t="str">
            <v>OFICINA DE CONTROL INTERNO</v>
          </cell>
          <cell r="J739" t="str">
            <v>NO</v>
          </cell>
          <cell r="L739" t="str">
            <v>MCF</v>
          </cell>
          <cell r="M739" t="str">
            <v>C</v>
          </cell>
          <cell r="P739">
            <v>1081310</v>
          </cell>
          <cell r="Q739">
            <v>0</v>
          </cell>
          <cell r="X739" t="str">
            <v>4Profesional</v>
          </cell>
          <cell r="AA739" t="str">
            <v>Mant</v>
          </cell>
        </row>
        <row r="740">
          <cell r="C740" t="str">
            <v>ANTIA JARAMILLO TERESA CAROLINA DEL PILA</v>
          </cell>
          <cell r="D740" t="str">
            <v>4065-09</v>
          </cell>
          <cell r="E740">
            <v>14586952.714583334</v>
          </cell>
          <cell r="F740" t="str">
            <v>Técnico Administrativo</v>
          </cell>
          <cell r="G740" t="str">
            <v>22NOROCCIDENTE</v>
          </cell>
          <cell r="H740" t="str">
            <v>NOROCCIDENTE</v>
          </cell>
          <cell r="I740" t="str">
            <v>NOROCCIDENTE</v>
          </cell>
          <cell r="J740" t="str">
            <v>SI</v>
          </cell>
          <cell r="L740" t="str">
            <v>MCF</v>
          </cell>
          <cell r="M740" t="str">
            <v>C</v>
          </cell>
          <cell r="P740">
            <v>688731</v>
          </cell>
          <cell r="Q740">
            <v>0</v>
          </cell>
          <cell r="X740" t="str">
            <v>5Tecnico</v>
          </cell>
          <cell r="Z740" t="str">
            <v>NOROCCIDENTE</v>
          </cell>
          <cell r="AA740" t="str">
            <v>Mant</v>
          </cell>
        </row>
        <row r="741">
          <cell r="C741" t="str">
            <v>BECERRA DE CABALLERO RUTH MARINA</v>
          </cell>
          <cell r="D741" t="str">
            <v>5120-09</v>
          </cell>
          <cell r="E741">
            <v>10643889.421249999</v>
          </cell>
          <cell r="F741" t="str">
            <v>Auxiliar Administrativo</v>
          </cell>
          <cell r="G741" t="str">
            <v>25SUROCCIDENTE</v>
          </cell>
          <cell r="H741" t="str">
            <v>SUROCCIDENTE</v>
          </cell>
          <cell r="I741" t="str">
            <v>SUROCCIDENTE</v>
          </cell>
          <cell r="J741" t="str">
            <v>SI</v>
          </cell>
          <cell r="L741" t="str">
            <v>MCF</v>
          </cell>
          <cell r="M741" t="str">
            <v>C</v>
          </cell>
          <cell r="N741" t="str">
            <v>P</v>
          </cell>
          <cell r="P741">
            <v>468655</v>
          </cell>
          <cell r="Q741">
            <v>0</v>
          </cell>
          <cell r="X741" t="str">
            <v>6Asistencial</v>
          </cell>
          <cell r="Z741" t="str">
            <v>SUROCCIDENTE</v>
          </cell>
          <cell r="AA741" t="str">
            <v>Mant</v>
          </cell>
        </row>
        <row r="742">
          <cell r="C742" t="str">
            <v>BOLIVAR PEREIRA MERY ANNE</v>
          </cell>
          <cell r="D742" t="str">
            <v>4065-09</v>
          </cell>
          <cell r="E742">
            <v>14586952.714583334</v>
          </cell>
          <cell r="F742" t="str">
            <v>Técnico Administrativo</v>
          </cell>
          <cell r="G742" t="str">
            <v>25SUROCCIDENTE</v>
          </cell>
          <cell r="H742" t="str">
            <v>SUROCCIDENTE</v>
          </cell>
          <cell r="I742" t="str">
            <v>SUROCCIDENTE</v>
          </cell>
          <cell r="J742" t="str">
            <v>SI</v>
          </cell>
          <cell r="L742" t="str">
            <v>MCF</v>
          </cell>
          <cell r="M742" t="str">
            <v>C</v>
          </cell>
          <cell r="P742">
            <v>688731</v>
          </cell>
          <cell r="Q742">
            <v>0</v>
          </cell>
          <cell r="X742" t="str">
            <v>5Tecnico</v>
          </cell>
          <cell r="Z742" t="str">
            <v>SUROCCIDENTE</v>
          </cell>
          <cell r="AA742" t="str">
            <v>Mant</v>
          </cell>
        </row>
        <row r="743">
          <cell r="C743" t="str">
            <v>CABEZAS TORRES JENNY DOMINGA</v>
          </cell>
          <cell r="D743" t="str">
            <v>4065-11</v>
          </cell>
          <cell r="E743">
            <v>16080398.177083332</v>
          </cell>
          <cell r="F743" t="str">
            <v>Técnico Administrativo</v>
          </cell>
          <cell r="G743" t="str">
            <v>19SDF</v>
          </cell>
          <cell r="H743" t="str">
            <v>DIVISION CONTABILIDAD</v>
          </cell>
          <cell r="I743" t="str">
            <v>DIVISION CONTABILIDAD</v>
          </cell>
          <cell r="J743" t="str">
            <v>SI</v>
          </cell>
          <cell r="L743" t="str">
            <v>MCF</v>
          </cell>
          <cell r="M743" t="str">
            <v>C</v>
          </cell>
          <cell r="P743">
            <v>761453</v>
          </cell>
          <cell r="Q743">
            <v>0</v>
          </cell>
          <cell r="X743" t="str">
            <v>5Tecnico</v>
          </cell>
          <cell r="AA743" t="str">
            <v>Mant</v>
          </cell>
        </row>
        <row r="744">
          <cell r="C744" t="str">
            <v>CARVAJAL GUEVARA LUZ STELLA</v>
          </cell>
          <cell r="D744" t="str">
            <v>5120-12</v>
          </cell>
          <cell r="E744">
            <v>13279546.932500001</v>
          </cell>
          <cell r="F744" t="str">
            <v>Auxiliar Administrativo</v>
          </cell>
          <cell r="G744" t="str">
            <v>20SEG</v>
          </cell>
          <cell r="H744" t="str">
            <v>DIVISION SERVICIOS ADMINISTRATIVOS</v>
          </cell>
          <cell r="I744" t="str">
            <v>CORRESPONDENCIA</v>
          </cell>
          <cell r="J744" t="str">
            <v>NO</v>
          </cell>
          <cell r="L744" t="str">
            <v>MCF</v>
          </cell>
          <cell r="M744" t="str">
            <v>C</v>
          </cell>
          <cell r="P744">
            <v>596996</v>
          </cell>
          <cell r="Q744">
            <v>0</v>
          </cell>
          <cell r="X744" t="str">
            <v>6Asistencial</v>
          </cell>
          <cell r="AA744" t="str">
            <v>Mant</v>
          </cell>
        </row>
        <row r="745">
          <cell r="C745" t="str">
            <v>CASSAS BERROCAL MARIELA-DEL-ROSARIO</v>
          </cell>
          <cell r="D745" t="str">
            <v>5120-10</v>
          </cell>
          <cell r="E745">
            <v>11597824.078333335</v>
          </cell>
          <cell r="F745" t="str">
            <v>Auxiliar Administrativo</v>
          </cell>
          <cell r="G745" t="str">
            <v>23NORTE</v>
          </cell>
          <cell r="H745" t="str">
            <v>NORTE</v>
          </cell>
          <cell r="I745" t="str">
            <v>NORTE</v>
          </cell>
          <cell r="J745" t="str">
            <v>SI</v>
          </cell>
          <cell r="L745">
            <v>2005</v>
          </cell>
          <cell r="M745" t="str">
            <v>C</v>
          </cell>
          <cell r="P745">
            <v>515106</v>
          </cell>
          <cell r="Q745">
            <v>0</v>
          </cell>
          <cell r="X745" t="str">
            <v>6Asistencial</v>
          </cell>
          <cell r="Z745" t="str">
            <v>NORTE</v>
          </cell>
          <cell r="AA745" t="str">
            <v>Mant</v>
          </cell>
        </row>
        <row r="746">
          <cell r="C746" t="str">
            <v>CASTELLANOS DE CUELLAR ELVA MARINA</v>
          </cell>
          <cell r="D746" t="str">
            <v>5120-17</v>
          </cell>
          <cell r="E746">
            <v>16042796.106666669</v>
          </cell>
          <cell r="F746" t="str">
            <v>Auxiliar Administrativo</v>
          </cell>
          <cell r="G746" t="str">
            <v>16SCC</v>
          </cell>
          <cell r="H746" t="str">
            <v>DIVISION CARTERA</v>
          </cell>
          <cell r="I746" t="str">
            <v>DIVISION CARTERA</v>
          </cell>
          <cell r="J746" t="str">
            <v>SI</v>
          </cell>
          <cell r="L746">
            <v>2004</v>
          </cell>
          <cell r="M746" t="str">
            <v>C</v>
          </cell>
          <cell r="P746">
            <v>703542</v>
          </cell>
          <cell r="Q746">
            <v>56080</v>
          </cell>
          <cell r="X746" t="str">
            <v>6Asistencial</v>
          </cell>
          <cell r="AA746" t="str">
            <v>Mant</v>
          </cell>
        </row>
        <row r="747">
          <cell r="C747" t="str">
            <v>CASTRO QUINTERO HERMELINDA</v>
          </cell>
          <cell r="D747" t="str">
            <v>4065-11</v>
          </cell>
          <cell r="E747">
            <v>16080398.177083332</v>
          </cell>
          <cell r="F747" t="str">
            <v>Técnico Administrativo</v>
          </cell>
          <cell r="G747" t="str">
            <v>25SUROCCIDENTE</v>
          </cell>
          <cell r="H747" t="str">
            <v>SUROCCIDENTE</v>
          </cell>
          <cell r="I747" t="str">
            <v>SUROCCIDENTE</v>
          </cell>
          <cell r="J747" t="str">
            <v>SI</v>
          </cell>
          <cell r="L747">
            <v>2003</v>
          </cell>
          <cell r="M747" t="str">
            <v>C</v>
          </cell>
          <cell r="P747">
            <v>761453</v>
          </cell>
          <cell r="Q747">
            <v>0</v>
          </cell>
          <cell r="X747" t="str">
            <v>5Tecnico</v>
          </cell>
          <cell r="Z747" t="str">
            <v>SUROCCIDENTE</v>
          </cell>
          <cell r="AA747" t="str">
            <v>Mant</v>
          </cell>
        </row>
        <row r="748">
          <cell r="C748" t="str">
            <v>CRIALES CLAVIJO LISBETH ASTRID</v>
          </cell>
          <cell r="D748" t="str">
            <v>5120-12</v>
          </cell>
          <cell r="E748">
            <v>13279546.932500001</v>
          </cell>
          <cell r="F748" t="str">
            <v>Auxiliar Administrativo</v>
          </cell>
          <cell r="G748" t="str">
            <v>20SEG</v>
          </cell>
          <cell r="H748" t="str">
            <v>DIVISION SERVICIOS ADMINISTRATIVOS</v>
          </cell>
          <cell r="I748" t="str">
            <v>CORRESPONDENCIA</v>
          </cell>
          <cell r="J748" t="str">
            <v>NO</v>
          </cell>
          <cell r="L748" t="str">
            <v>MCF</v>
          </cell>
          <cell r="M748" t="str">
            <v>C</v>
          </cell>
          <cell r="P748">
            <v>596996</v>
          </cell>
          <cell r="Q748">
            <v>0</v>
          </cell>
          <cell r="X748" t="str">
            <v>6Asistencial</v>
          </cell>
          <cell r="AA748" t="str">
            <v>Mant</v>
          </cell>
        </row>
        <row r="749">
          <cell r="C749" t="str">
            <v>CUEVAS DE REVELO MARIA BEATRIZ</v>
          </cell>
          <cell r="D749" t="str">
            <v>5120-10</v>
          </cell>
          <cell r="E749">
            <v>11597824.078333335</v>
          </cell>
          <cell r="F749" t="str">
            <v>Auxiliar Administrativo</v>
          </cell>
          <cell r="G749" t="str">
            <v>25SUROCCIDENTE</v>
          </cell>
          <cell r="H749" t="str">
            <v>SUROCCIDENTE</v>
          </cell>
          <cell r="I749" t="str">
            <v>SUROCCIDENTE</v>
          </cell>
          <cell r="J749" t="str">
            <v>SI</v>
          </cell>
          <cell r="L749">
            <v>2003</v>
          </cell>
          <cell r="M749" t="str">
            <v>C</v>
          </cell>
          <cell r="P749">
            <v>515106</v>
          </cell>
          <cell r="Q749">
            <v>0</v>
          </cell>
          <cell r="X749" t="str">
            <v>6Asistencial</v>
          </cell>
          <cell r="Z749" t="str">
            <v>SUROCCIDENTE</v>
          </cell>
          <cell r="AA749" t="str">
            <v>Mant</v>
          </cell>
        </row>
        <row r="750">
          <cell r="C750" t="str">
            <v>DE-MOYA BADILLO BERLYS</v>
          </cell>
          <cell r="D750" t="str">
            <v>4065-09</v>
          </cell>
          <cell r="E750">
            <v>14586952.714583334</v>
          </cell>
          <cell r="F750" t="str">
            <v>Técnico Administrativo</v>
          </cell>
          <cell r="G750" t="str">
            <v>23NORTE</v>
          </cell>
          <cell r="H750" t="str">
            <v>NORTE</v>
          </cell>
          <cell r="I750" t="str">
            <v>NORTE</v>
          </cell>
          <cell r="J750" t="str">
            <v>SI</v>
          </cell>
          <cell r="L750" t="str">
            <v>MCF</v>
          </cell>
          <cell r="M750" t="str">
            <v>C</v>
          </cell>
          <cell r="P750">
            <v>688731</v>
          </cell>
          <cell r="Q750">
            <v>0</v>
          </cell>
          <cell r="X750" t="str">
            <v>5Tecnico</v>
          </cell>
          <cell r="Z750" t="str">
            <v>NORTE</v>
          </cell>
          <cell r="AA750" t="str">
            <v>Mant</v>
          </cell>
        </row>
        <row r="751">
          <cell r="C751" t="str">
            <v>FUERTE POSADA MARIA CRISTINA</v>
          </cell>
          <cell r="D751" t="str">
            <v>5120-17</v>
          </cell>
          <cell r="E751">
            <v>14891116.80625</v>
          </cell>
          <cell r="F751" t="str">
            <v>Auxiliar Administrativo</v>
          </cell>
          <cell r="G751" t="str">
            <v>20SEG</v>
          </cell>
          <cell r="H751" t="str">
            <v>DIVISION TALENTO HUMANO</v>
          </cell>
          <cell r="I751" t="str">
            <v>DIVISION DE TALENTO HUMANO</v>
          </cell>
          <cell r="J751" t="str">
            <v>NO</v>
          </cell>
          <cell r="L751" t="str">
            <v>MCF</v>
          </cell>
          <cell r="M751" t="str">
            <v>C</v>
          </cell>
          <cell r="P751">
            <v>703542</v>
          </cell>
          <cell r="Q751">
            <v>0</v>
          </cell>
          <cell r="X751" t="str">
            <v>6Asistencial</v>
          </cell>
          <cell r="AA751" t="str">
            <v>Mant</v>
          </cell>
        </row>
        <row r="752">
          <cell r="C752" t="str">
            <v>FUNEME  HERNANDO</v>
          </cell>
          <cell r="D752" t="str">
            <v>5120-17</v>
          </cell>
          <cell r="E752">
            <v>14891116.80625</v>
          </cell>
          <cell r="F752" t="str">
            <v>Auxiliar Administrativo</v>
          </cell>
          <cell r="G752" t="str">
            <v>20SEG</v>
          </cell>
          <cell r="H752" t="str">
            <v>DIVISION SERVICIOS ADMINISTRATIVOS</v>
          </cell>
          <cell r="I752" t="str">
            <v>CORRESPONDENCIA</v>
          </cell>
          <cell r="J752" t="str">
            <v>NO</v>
          </cell>
          <cell r="L752">
            <v>2003</v>
          </cell>
          <cell r="M752" t="str">
            <v>C</v>
          </cell>
          <cell r="P752">
            <v>703542</v>
          </cell>
          <cell r="Q752">
            <v>0</v>
          </cell>
          <cell r="X752" t="str">
            <v>6Asistencial</v>
          </cell>
          <cell r="AA752" t="str">
            <v>Mant</v>
          </cell>
        </row>
        <row r="753">
          <cell r="C753" t="str">
            <v>GOMEZ SILVA AMIRA</v>
          </cell>
          <cell r="D753" t="str">
            <v>5040-22</v>
          </cell>
          <cell r="E753">
            <v>17182482.831666667</v>
          </cell>
          <cell r="F753" t="str">
            <v>Secretario Ejecutivo</v>
          </cell>
          <cell r="G753" t="str">
            <v>20SEG</v>
          </cell>
          <cell r="H753" t="str">
            <v>SECRETARIA GENERAL</v>
          </cell>
          <cell r="I753" t="str">
            <v>SECRETARIA GENERAL</v>
          </cell>
          <cell r="J753" t="str">
            <v>NO</v>
          </cell>
          <cell r="L753">
            <v>2004</v>
          </cell>
          <cell r="M753" t="str">
            <v>C</v>
          </cell>
          <cell r="N753" t="str">
            <v>P</v>
          </cell>
          <cell r="P753">
            <v>846314</v>
          </cell>
          <cell r="Q753">
            <v>0</v>
          </cell>
          <cell r="X753" t="str">
            <v>6Asistencial</v>
          </cell>
          <cell r="AA753" t="str">
            <v>Mant</v>
          </cell>
        </row>
        <row r="754">
          <cell r="C754" t="str">
            <v>GONZALEZ RUBIO MIGUEL DE-CERVANTES</v>
          </cell>
          <cell r="D754" t="str">
            <v>5120-10</v>
          </cell>
          <cell r="E754">
            <v>12918517.657916667</v>
          </cell>
          <cell r="F754" t="str">
            <v>Auxiliar Administrativo</v>
          </cell>
          <cell r="G754" t="str">
            <v>25SUROCCIDENTE</v>
          </cell>
          <cell r="H754" t="str">
            <v>SUROCCIDENTE</v>
          </cell>
          <cell r="I754" t="str">
            <v>SUROCCIDENTE</v>
          </cell>
          <cell r="J754" t="str">
            <v>SI</v>
          </cell>
          <cell r="L754">
            <v>2003</v>
          </cell>
          <cell r="M754" t="str">
            <v>C</v>
          </cell>
          <cell r="P754">
            <v>515106</v>
          </cell>
          <cell r="Q754">
            <v>64310</v>
          </cell>
          <cell r="X754" t="str">
            <v>6Asistencial</v>
          </cell>
          <cell r="Z754" t="str">
            <v>SUROCCIDENTE</v>
          </cell>
          <cell r="AA754" t="str">
            <v>Mant</v>
          </cell>
        </row>
        <row r="755">
          <cell r="C755" t="str">
            <v>GONZALEZ SANCHEZ MARTHA ELSA</v>
          </cell>
          <cell r="D755" t="str">
            <v>4065-15</v>
          </cell>
          <cell r="E755">
            <v>20297489.79333334</v>
          </cell>
          <cell r="F755" t="str">
            <v>Técnico Administrativo</v>
          </cell>
          <cell r="G755" t="str">
            <v>21CENTRO</v>
          </cell>
          <cell r="H755" t="str">
            <v>CENTRO</v>
          </cell>
          <cell r="I755" t="str">
            <v>CENTRO</v>
          </cell>
          <cell r="J755" t="str">
            <v>SI</v>
          </cell>
          <cell r="L755">
            <v>2004</v>
          </cell>
          <cell r="M755" t="str">
            <v>C</v>
          </cell>
          <cell r="P755">
            <v>935634</v>
          </cell>
          <cell r="Q755">
            <v>64108</v>
          </cell>
          <cell r="X755" t="str">
            <v>5Tecnico</v>
          </cell>
          <cell r="Z755" t="str">
            <v>CENTRO</v>
          </cell>
          <cell r="AA755" t="str">
            <v>Mant</v>
          </cell>
        </row>
        <row r="756">
          <cell r="C756" t="str">
            <v>GUERRERO PAVAJEAU LOURDES MARGARITA</v>
          </cell>
          <cell r="D756" t="str">
            <v>5040-20</v>
          </cell>
          <cell r="E756">
            <v>16138824.14833333</v>
          </cell>
          <cell r="F756" t="str">
            <v>Secretario Ejecutivo</v>
          </cell>
          <cell r="G756" t="str">
            <v>23NORTE</v>
          </cell>
          <cell r="H756" t="str">
            <v>NORTE</v>
          </cell>
          <cell r="I756" t="str">
            <v>NORTE</v>
          </cell>
          <cell r="J756" t="str">
            <v>SI</v>
          </cell>
          <cell r="L756" t="str">
            <v>MCF</v>
          </cell>
          <cell r="M756" t="str">
            <v>C</v>
          </cell>
          <cell r="P756">
            <v>764298</v>
          </cell>
          <cell r="Q756">
            <v>0</v>
          </cell>
          <cell r="X756" t="str">
            <v>6Asistencial</v>
          </cell>
          <cell r="Z756" t="str">
            <v>NORTE</v>
          </cell>
          <cell r="AA756" t="str">
            <v>Mant</v>
          </cell>
        </row>
        <row r="757">
          <cell r="C757" t="str">
            <v>GUERRERO TORRES MARGARITA</v>
          </cell>
          <cell r="D757" t="str">
            <v>3010-17</v>
          </cell>
          <cell r="E757">
            <v>33809401.822500005</v>
          </cell>
          <cell r="F757" t="str">
            <v>Profesional Especializado</v>
          </cell>
          <cell r="G757" t="str">
            <v>18SRI</v>
          </cell>
          <cell r="H757" t="str">
            <v>SUBDIRECCION REL INTERNALES</v>
          </cell>
          <cell r="I757" t="str">
            <v>CONSEJERIA</v>
          </cell>
          <cell r="J757" t="str">
            <v>SI</v>
          </cell>
          <cell r="L757" t="str">
            <v>MCF</v>
          </cell>
          <cell r="M757" t="str">
            <v>C</v>
          </cell>
          <cell r="N757" t="str">
            <v>P</v>
          </cell>
          <cell r="P757">
            <v>1665264</v>
          </cell>
          <cell r="Q757">
            <v>0</v>
          </cell>
          <cell r="X757" t="str">
            <v>4Profesional</v>
          </cell>
          <cell r="AA757" t="str">
            <v>crear</v>
          </cell>
        </row>
        <row r="758">
          <cell r="C758" t="str">
            <v>GUTIERREZ SALCEDO MARIA OLGA</v>
          </cell>
          <cell r="D758" t="str">
            <v>5040-16</v>
          </cell>
          <cell r="E758">
            <v>14586952.714583334</v>
          </cell>
          <cell r="F758" t="str">
            <v>Secretario Ejecutivo</v>
          </cell>
          <cell r="G758" t="str">
            <v>25SUROCCIDENTE</v>
          </cell>
          <cell r="H758" t="str">
            <v>SUROCCIDENTE</v>
          </cell>
          <cell r="I758" t="str">
            <v>SUROCCIDENTE</v>
          </cell>
          <cell r="J758" t="str">
            <v>SI</v>
          </cell>
          <cell r="L758" t="str">
            <v>MCF</v>
          </cell>
          <cell r="M758" t="str">
            <v>C</v>
          </cell>
          <cell r="N758" t="str">
            <v>P</v>
          </cell>
          <cell r="P758">
            <v>688731</v>
          </cell>
          <cell r="Q758">
            <v>0</v>
          </cell>
          <cell r="X758" t="str">
            <v>6Asistencial</v>
          </cell>
          <cell r="Z758" t="str">
            <v>SUROCCIDENTE</v>
          </cell>
          <cell r="AA758" t="str">
            <v>Mant</v>
          </cell>
        </row>
        <row r="759">
          <cell r="C759" t="str">
            <v>JARAMILLO PALACIOS OSCAR ANTONIO</v>
          </cell>
          <cell r="D759" t="str">
            <v>4065-11</v>
          </cell>
          <cell r="E759">
            <v>16080398.177083332</v>
          </cell>
          <cell r="F759" t="str">
            <v>Técnico Administrativo</v>
          </cell>
          <cell r="G759" t="str">
            <v>22NOROCCIDENTE</v>
          </cell>
          <cell r="H759" t="str">
            <v>NOROCCIDENTE</v>
          </cell>
          <cell r="I759" t="str">
            <v>NOROCCIDENTE</v>
          </cell>
          <cell r="J759" t="str">
            <v>SI</v>
          </cell>
          <cell r="L759">
            <v>2004</v>
          </cell>
          <cell r="M759" t="str">
            <v>C</v>
          </cell>
          <cell r="P759">
            <v>761453</v>
          </cell>
          <cell r="Q759">
            <v>0</v>
          </cell>
          <cell r="X759" t="str">
            <v>5Tecnico</v>
          </cell>
          <cell r="Z759" t="str">
            <v>NOROCCIDENTE</v>
          </cell>
          <cell r="AA759" t="str">
            <v>Mant</v>
          </cell>
        </row>
        <row r="760">
          <cell r="C760" t="str">
            <v>LEON GONZALEZ JULIO ELI</v>
          </cell>
          <cell r="D760" t="str">
            <v>5310-15</v>
          </cell>
          <cell r="E760">
            <v>22621187.487499997</v>
          </cell>
          <cell r="F760" t="str">
            <v>Conductor Mec (Asignado)</v>
          </cell>
          <cell r="G760" t="str">
            <v>20SEG</v>
          </cell>
          <cell r="H760" t="str">
            <v>SECRETARIA GENERAL</v>
          </cell>
          <cell r="I760" t="str">
            <v>SECRETARIA GENERAL</v>
          </cell>
          <cell r="J760" t="str">
            <v>NO</v>
          </cell>
          <cell r="L760">
            <v>2004</v>
          </cell>
          <cell r="M760" t="str">
            <v>C</v>
          </cell>
          <cell r="P760">
            <v>659101</v>
          </cell>
          <cell r="Q760">
            <v>0</v>
          </cell>
          <cell r="X760" t="str">
            <v>6Asistencial</v>
          </cell>
          <cell r="AA760" t="str">
            <v>Mant</v>
          </cell>
        </row>
        <row r="761">
          <cell r="C761" t="str">
            <v>MENDEZ BENAVIDES FLOR MARIA</v>
          </cell>
          <cell r="D761" t="str">
            <v>4065-12</v>
          </cell>
          <cell r="E761">
            <v>17519609.642500002</v>
          </cell>
          <cell r="F761" t="str">
            <v>Técnico Administrativo</v>
          </cell>
          <cell r="G761" t="str">
            <v>21CENTRO</v>
          </cell>
          <cell r="H761" t="str">
            <v>CENTRO</v>
          </cell>
          <cell r="I761" t="str">
            <v>CENTRO</v>
          </cell>
          <cell r="J761" t="str">
            <v>SI</v>
          </cell>
          <cell r="L761">
            <v>2005</v>
          </cell>
          <cell r="M761" t="str">
            <v>C</v>
          </cell>
          <cell r="P761">
            <v>808521</v>
          </cell>
          <cell r="Q761">
            <v>54398</v>
          </cell>
          <cell r="X761" t="str">
            <v>5Tecnico</v>
          </cell>
          <cell r="Z761" t="str">
            <v>CENTRO</v>
          </cell>
          <cell r="AA761" t="str">
            <v>Mant</v>
          </cell>
        </row>
        <row r="762">
          <cell r="C762" t="str">
            <v>MONTAÑO CARDENAS MONICA ALEXANDRA</v>
          </cell>
          <cell r="D762" t="str">
            <v>4065-09</v>
          </cell>
          <cell r="E762">
            <v>14586952.714583334</v>
          </cell>
          <cell r="F762" t="str">
            <v>Técnico Administrativo</v>
          </cell>
          <cell r="G762" t="str">
            <v>23NORTE</v>
          </cell>
          <cell r="H762" t="str">
            <v>NORTE</v>
          </cell>
          <cell r="I762" t="str">
            <v>NORTE</v>
          </cell>
          <cell r="J762" t="str">
            <v>SI</v>
          </cell>
          <cell r="L762" t="str">
            <v>MCF</v>
          </cell>
          <cell r="M762" t="str">
            <v>C</v>
          </cell>
          <cell r="P762">
            <v>688731</v>
          </cell>
          <cell r="Q762">
            <v>0</v>
          </cell>
          <cell r="X762" t="str">
            <v>5Tecnico</v>
          </cell>
          <cell r="Z762" t="str">
            <v>NORTE</v>
          </cell>
          <cell r="AA762" t="str">
            <v>Mant</v>
          </cell>
        </row>
        <row r="763">
          <cell r="C763" t="str">
            <v>OSPINA MONTEALEGRE HELENA</v>
          </cell>
          <cell r="D763" t="str">
            <v>5120-10</v>
          </cell>
          <cell r="E763">
            <v>11597824.078333335</v>
          </cell>
          <cell r="F763" t="str">
            <v>Auxiliar Administrativo</v>
          </cell>
          <cell r="G763" t="str">
            <v>20SEG</v>
          </cell>
          <cell r="H763" t="str">
            <v>DIVISION SERVICIOS ADMINISTRATIVOS</v>
          </cell>
          <cell r="I763" t="str">
            <v>CORRESPONDENCIA</v>
          </cell>
          <cell r="J763" t="str">
            <v>NO</v>
          </cell>
          <cell r="L763">
            <v>2003</v>
          </cell>
          <cell r="M763" t="str">
            <v>C</v>
          </cell>
          <cell r="P763">
            <v>515106</v>
          </cell>
          <cell r="Q763">
            <v>0</v>
          </cell>
          <cell r="X763" t="str">
            <v>6Asistencial</v>
          </cell>
          <cell r="AA763" t="str">
            <v>Mant</v>
          </cell>
        </row>
        <row r="764">
          <cell r="C764" t="str">
            <v>OTERO NAVARRETE ELSA MARINA</v>
          </cell>
          <cell r="D764" t="str">
            <v>5120-12</v>
          </cell>
          <cell r="E764">
            <v>14637144.369583335</v>
          </cell>
          <cell r="F764" t="str">
            <v>Auxiliar Administrativo</v>
          </cell>
          <cell r="G764" t="str">
            <v>20SEG</v>
          </cell>
          <cell r="H764" t="str">
            <v>DIVISION SERVICIOS ADMINISTRATIVOS</v>
          </cell>
          <cell r="I764" t="str">
            <v>CORRESPONDENCIA</v>
          </cell>
          <cell r="J764" t="str">
            <v>NO</v>
          </cell>
          <cell r="L764">
            <v>2005</v>
          </cell>
          <cell r="M764" t="str">
            <v>C</v>
          </cell>
          <cell r="P764">
            <v>596996</v>
          </cell>
          <cell r="Q764">
            <v>66107</v>
          </cell>
          <cell r="X764" t="str">
            <v>6Asistencial</v>
          </cell>
          <cell r="AA764" t="str">
            <v>Mant</v>
          </cell>
        </row>
        <row r="765">
          <cell r="C765" t="str">
            <v>PALACIO TAYLOR MARIA IDALIDES</v>
          </cell>
          <cell r="D765" t="str">
            <v>5120-09</v>
          </cell>
          <cell r="E765">
            <v>10643889.421249999</v>
          </cell>
          <cell r="F765" t="str">
            <v>Auxiliar Administrativo</v>
          </cell>
          <cell r="G765" t="str">
            <v>23NORTE</v>
          </cell>
          <cell r="H765" t="str">
            <v>NORTE</v>
          </cell>
          <cell r="I765" t="str">
            <v>NORTE</v>
          </cell>
          <cell r="J765" t="str">
            <v>SI</v>
          </cell>
          <cell r="L765" t="str">
            <v>MCF</v>
          </cell>
          <cell r="M765" t="str">
            <v>C</v>
          </cell>
          <cell r="N765" t="str">
            <v>P</v>
          </cell>
          <cell r="P765">
            <v>468655</v>
          </cell>
          <cell r="Q765">
            <v>0</v>
          </cell>
          <cell r="X765" t="str">
            <v>6Asistencial</v>
          </cell>
          <cell r="Z765" t="str">
            <v>NORTE</v>
          </cell>
          <cell r="AA765" t="str">
            <v>Mant</v>
          </cell>
        </row>
        <row r="766">
          <cell r="C766" t="str">
            <v>PALACIOS QUICENO OLGA ISABEL</v>
          </cell>
          <cell r="D766" t="str">
            <v>5120-12</v>
          </cell>
          <cell r="E766">
            <v>13279546.932500001</v>
          </cell>
          <cell r="F766" t="str">
            <v>Auxiliar Administrativo</v>
          </cell>
          <cell r="G766" t="str">
            <v>20SEG</v>
          </cell>
          <cell r="H766" t="str">
            <v>DIVISION SERVICIOS ADMINISTRATIVOS</v>
          </cell>
          <cell r="I766" t="str">
            <v>CORRESPONDENCIA</v>
          </cell>
          <cell r="J766" t="str">
            <v>NO</v>
          </cell>
          <cell r="L766" t="str">
            <v>MCF</v>
          </cell>
          <cell r="M766" t="str">
            <v>C</v>
          </cell>
          <cell r="P766">
            <v>596996</v>
          </cell>
          <cell r="Q766">
            <v>0</v>
          </cell>
          <cell r="X766" t="str">
            <v>6Asistencial</v>
          </cell>
          <cell r="AA766" t="str">
            <v>Mant</v>
          </cell>
        </row>
        <row r="767">
          <cell r="C767" t="str">
            <v>RAMIREZ ATENCIA LUISA IBETH</v>
          </cell>
          <cell r="D767" t="str">
            <v>5120-09</v>
          </cell>
          <cell r="E767">
            <v>10643889.421249999</v>
          </cell>
          <cell r="F767" t="str">
            <v>Auxiliar Administrativo</v>
          </cell>
          <cell r="G767" t="str">
            <v>23NORTE</v>
          </cell>
          <cell r="H767" t="str">
            <v>NORTE</v>
          </cell>
          <cell r="I767" t="str">
            <v>NORTE</v>
          </cell>
          <cell r="J767" t="str">
            <v>SI</v>
          </cell>
          <cell r="L767" t="str">
            <v>MCF</v>
          </cell>
          <cell r="M767" t="str">
            <v>C</v>
          </cell>
          <cell r="P767">
            <v>468655</v>
          </cell>
          <cell r="Q767">
            <v>0</v>
          </cell>
          <cell r="X767" t="str">
            <v>6Asistencial</v>
          </cell>
          <cell r="Z767" t="str">
            <v>NORTE</v>
          </cell>
          <cell r="AA767" t="str">
            <v>Mant</v>
          </cell>
        </row>
        <row r="768">
          <cell r="C768" t="str">
            <v>RAMOS CALDERON YOLANDA</v>
          </cell>
          <cell r="D768" t="str">
            <v>4065-11</v>
          </cell>
          <cell r="E768">
            <v>17726634.216250002</v>
          </cell>
          <cell r="F768" t="str">
            <v>Técnico Administrativo</v>
          </cell>
          <cell r="G768" t="str">
            <v>25SUROCCIDENTE</v>
          </cell>
          <cell r="H768" t="str">
            <v>SUROCCIDENTE</v>
          </cell>
          <cell r="I768" t="str">
            <v>SUROCCIDENTE</v>
          </cell>
          <cell r="J768" t="str">
            <v>SI</v>
          </cell>
          <cell r="L768" t="str">
            <v>MCF</v>
          </cell>
          <cell r="M768" t="str">
            <v>C</v>
          </cell>
          <cell r="P768">
            <v>761453</v>
          </cell>
          <cell r="Q768">
            <v>80162</v>
          </cell>
          <cell r="X768" t="str">
            <v>5Tecnico</v>
          </cell>
          <cell r="Z768" t="str">
            <v>SUROCCIDENTE</v>
          </cell>
          <cell r="AA768" t="str">
            <v>Mant</v>
          </cell>
        </row>
        <row r="769">
          <cell r="C769" t="str">
            <v>REYES RICARDO MARGARITA MERCEDES</v>
          </cell>
          <cell r="D769" t="str">
            <v>5120-10</v>
          </cell>
          <cell r="E769">
            <v>11597824.078333335</v>
          </cell>
          <cell r="F769" t="str">
            <v>Auxiliar Administrativo</v>
          </cell>
          <cell r="G769" t="str">
            <v>23NORTE</v>
          </cell>
          <cell r="H769" t="str">
            <v>NORTE</v>
          </cell>
          <cell r="I769" t="str">
            <v>NORTE</v>
          </cell>
          <cell r="J769" t="str">
            <v>SI</v>
          </cell>
          <cell r="L769" t="str">
            <v>MCF</v>
          </cell>
          <cell r="M769" t="str">
            <v>C</v>
          </cell>
          <cell r="P769">
            <v>515106</v>
          </cell>
          <cell r="Q769">
            <v>0</v>
          </cell>
          <cell r="X769" t="str">
            <v>6Asistencial</v>
          </cell>
          <cell r="Z769" t="str">
            <v>NORTE</v>
          </cell>
          <cell r="AA769" t="str">
            <v>Mant</v>
          </cell>
        </row>
        <row r="770">
          <cell r="C770" t="str">
            <v>RINCON IBAÑEZ CARLOS GUILLERMO</v>
          </cell>
          <cell r="D770" t="str">
            <v>5310-19</v>
          </cell>
          <cell r="E770">
            <v>24716999.175000004</v>
          </cell>
          <cell r="F770" t="str">
            <v>Conductor Mec (Asignado)</v>
          </cell>
          <cell r="G770" t="str">
            <v>17SFA</v>
          </cell>
          <cell r="H770" t="str">
            <v>SUBDIRECCION FONDOS</v>
          </cell>
          <cell r="I770" t="str">
            <v>SUBDIRECCION FONDOS</v>
          </cell>
          <cell r="J770" t="str">
            <v>SI</v>
          </cell>
          <cell r="L770">
            <v>2005</v>
          </cell>
          <cell r="M770" t="str">
            <v>C</v>
          </cell>
          <cell r="P770">
            <v>740637</v>
          </cell>
          <cell r="Q770">
            <v>0</v>
          </cell>
          <cell r="X770" t="str">
            <v>6Asistencial</v>
          </cell>
          <cell r="AA770" t="str">
            <v>Mant</v>
          </cell>
        </row>
        <row r="771">
          <cell r="C771" t="str">
            <v>RIOS CASTAÑEDA LILIANA MARIA</v>
          </cell>
          <cell r="D771" t="str">
            <v>5120-10</v>
          </cell>
          <cell r="E771">
            <v>11597824.078333335</v>
          </cell>
          <cell r="F771" t="str">
            <v>Auxiliar Administrativo</v>
          </cell>
          <cell r="G771" t="str">
            <v>22NOROCCIDENTE</v>
          </cell>
          <cell r="H771" t="str">
            <v>NOROCCIDENTE</v>
          </cell>
          <cell r="I771" t="str">
            <v>NOROCCIDENTE</v>
          </cell>
          <cell r="J771" t="str">
            <v>SI</v>
          </cell>
          <cell r="L771" t="str">
            <v>MCF</v>
          </cell>
          <cell r="M771" t="str">
            <v>C</v>
          </cell>
          <cell r="P771">
            <v>515106</v>
          </cell>
          <cell r="Q771">
            <v>0</v>
          </cell>
          <cell r="X771" t="str">
            <v>6Asistencial</v>
          </cell>
          <cell r="Z771" t="str">
            <v>NOROCCIDENTE</v>
          </cell>
          <cell r="AA771" t="str">
            <v>Mant</v>
          </cell>
        </row>
        <row r="772">
          <cell r="C772" t="str">
            <v>RUIZ  ELSA</v>
          </cell>
          <cell r="D772" t="str">
            <v>4065-11</v>
          </cell>
          <cell r="E772">
            <v>16080398.177083332</v>
          </cell>
          <cell r="F772" t="str">
            <v>Técnico Administrativo</v>
          </cell>
          <cell r="G772" t="str">
            <v>25SUROCCIDENTE</v>
          </cell>
          <cell r="H772" t="str">
            <v>SUROCCIDENTE</v>
          </cell>
          <cell r="I772" t="str">
            <v>SUROCCIDENTE</v>
          </cell>
          <cell r="J772" t="str">
            <v>SI</v>
          </cell>
          <cell r="L772" t="str">
            <v>MCF</v>
          </cell>
          <cell r="M772" t="str">
            <v>C</v>
          </cell>
          <cell r="P772">
            <v>761453</v>
          </cell>
          <cell r="Q772">
            <v>0</v>
          </cell>
          <cell r="X772" t="str">
            <v>5Tecnico</v>
          </cell>
          <cell r="Z772" t="str">
            <v>SUROCCIDENTE</v>
          </cell>
          <cell r="AA772" t="str">
            <v>Mant</v>
          </cell>
        </row>
        <row r="773">
          <cell r="C773" t="str">
            <v>RUIZ LOPEZ MARIA CONSUELO</v>
          </cell>
          <cell r="D773" t="str">
            <v>5040-20</v>
          </cell>
          <cell r="E773">
            <v>17368151.424166664</v>
          </cell>
          <cell r="F773" t="str">
            <v>Secretario Ejecutivo</v>
          </cell>
          <cell r="G773" t="str">
            <v>20SEG</v>
          </cell>
          <cell r="H773" t="str">
            <v>DIVISION TALENTO HUMANO</v>
          </cell>
          <cell r="I773" t="str">
            <v>DIVISION DE TALENTO HUMANO</v>
          </cell>
          <cell r="J773" t="str">
            <v>NO</v>
          </cell>
          <cell r="L773">
            <v>2003</v>
          </cell>
          <cell r="M773" t="str">
            <v>C</v>
          </cell>
          <cell r="P773">
            <v>764298</v>
          </cell>
          <cell r="Q773">
            <v>59861</v>
          </cell>
          <cell r="X773" t="str">
            <v>6Asistencial</v>
          </cell>
          <cell r="AA773" t="str">
            <v>Mant</v>
          </cell>
        </row>
        <row r="774">
          <cell r="C774" t="str">
            <v>RUIZ MOLINA TERESA</v>
          </cell>
          <cell r="D774" t="str">
            <v>4065-12</v>
          </cell>
          <cell r="E774">
            <v>16415181.84</v>
          </cell>
          <cell r="F774" t="str">
            <v>Técnico Administrativo</v>
          </cell>
          <cell r="G774" t="str">
            <v>21CENTRO</v>
          </cell>
          <cell r="H774" t="str">
            <v>CENTRO</v>
          </cell>
          <cell r="I774" t="str">
            <v>CENTRO</v>
          </cell>
          <cell r="J774" t="str">
            <v>SI</v>
          </cell>
          <cell r="L774" t="str">
            <v>MCF</v>
          </cell>
          <cell r="M774" t="str">
            <v>C</v>
          </cell>
          <cell r="P774">
            <v>808521</v>
          </cell>
          <cell r="Q774">
            <v>0</v>
          </cell>
          <cell r="X774" t="str">
            <v>5Tecnico</v>
          </cell>
          <cell r="Z774" t="str">
            <v>CENTRO</v>
          </cell>
          <cell r="AA774" t="str">
            <v>Mant</v>
          </cell>
        </row>
        <row r="775">
          <cell r="C775" t="str">
            <v>SANCHEZ BARRIOS MARIA HELENA</v>
          </cell>
          <cell r="D775" t="str">
            <v>5120-09</v>
          </cell>
          <cell r="E775">
            <v>10643889.421249999</v>
          </cell>
          <cell r="F775" t="str">
            <v>Auxiliar Administrativo</v>
          </cell>
          <cell r="G775" t="str">
            <v>23NORTE</v>
          </cell>
          <cell r="H775" t="str">
            <v>NORTE</v>
          </cell>
          <cell r="I775" t="str">
            <v>NORTE</v>
          </cell>
          <cell r="J775" t="str">
            <v>SI</v>
          </cell>
          <cell r="L775" t="str">
            <v>MCF</v>
          </cell>
          <cell r="M775" t="str">
            <v>C</v>
          </cell>
          <cell r="P775">
            <v>468655</v>
          </cell>
          <cell r="Q775">
            <v>0</v>
          </cell>
          <cell r="X775" t="str">
            <v>6Asistencial</v>
          </cell>
          <cell r="Z775" t="str">
            <v>NORTE</v>
          </cell>
          <cell r="AA775" t="str">
            <v>Mant</v>
          </cell>
        </row>
        <row r="776">
          <cell r="C776" t="str">
            <v>SANCLEMENTE ALVES OBDULIA</v>
          </cell>
          <cell r="D776" t="str">
            <v>4065-11</v>
          </cell>
          <cell r="E776">
            <v>17198808.577083334</v>
          </cell>
          <cell r="F776" t="str">
            <v>Técnico Administrativo</v>
          </cell>
          <cell r="G776" t="str">
            <v>25SUROCCIDENTE</v>
          </cell>
          <cell r="H776" t="str">
            <v>SUROCCIDENTE</v>
          </cell>
          <cell r="I776" t="str">
            <v>SUROCCIDENTE</v>
          </cell>
          <cell r="J776" t="str">
            <v>SI</v>
          </cell>
          <cell r="L776">
            <v>2003</v>
          </cell>
          <cell r="M776" t="str">
            <v>C</v>
          </cell>
          <cell r="P776">
            <v>761453</v>
          </cell>
          <cell r="Q776">
            <v>54460</v>
          </cell>
          <cell r="X776" t="str">
            <v>5Tecnico</v>
          </cell>
          <cell r="Z776" t="str">
            <v>SUROCCIDENTE</v>
          </cell>
          <cell r="AA776" t="str">
            <v>Mant</v>
          </cell>
        </row>
        <row r="777">
          <cell r="C777" t="str">
            <v>SUAREZ FLOREZ LUZ ESPERANZA</v>
          </cell>
          <cell r="D777" t="str">
            <v>4065-11</v>
          </cell>
          <cell r="E777">
            <v>16080398.177083332</v>
          </cell>
          <cell r="F777" t="str">
            <v>Técnico Administrativo</v>
          </cell>
          <cell r="G777" t="str">
            <v>25SUROCCIDENTE</v>
          </cell>
          <cell r="H777" t="str">
            <v>SUROCCIDENTE</v>
          </cell>
          <cell r="I777" t="str">
            <v>SUROCCIDENTE</v>
          </cell>
          <cell r="J777" t="str">
            <v>SI</v>
          </cell>
          <cell r="L777">
            <v>2003</v>
          </cell>
          <cell r="M777" t="str">
            <v>C</v>
          </cell>
          <cell r="P777">
            <v>761453</v>
          </cell>
          <cell r="Q777">
            <v>0</v>
          </cell>
          <cell r="X777" t="str">
            <v>5Tecnico</v>
          </cell>
          <cell r="Z777" t="str">
            <v>SUROCCIDENTE</v>
          </cell>
          <cell r="AA777" t="str">
            <v>Mant</v>
          </cell>
        </row>
        <row r="778">
          <cell r="C778" t="str">
            <v>SUAREZ SALAZAR ANAMITH</v>
          </cell>
          <cell r="D778" t="str">
            <v>5120-09</v>
          </cell>
          <cell r="E778">
            <v>10643889.421249999</v>
          </cell>
          <cell r="F778" t="str">
            <v>Auxiliar Administrativo</v>
          </cell>
          <cell r="G778" t="str">
            <v>24ORIENTE</v>
          </cell>
          <cell r="H778" t="str">
            <v>ORIENTE</v>
          </cell>
          <cell r="I778" t="str">
            <v>ORIENTE</v>
          </cell>
          <cell r="J778" t="str">
            <v>SI</v>
          </cell>
          <cell r="L778" t="str">
            <v>MCF</v>
          </cell>
          <cell r="M778" t="str">
            <v>C</v>
          </cell>
          <cell r="P778">
            <v>468655</v>
          </cell>
          <cell r="Q778">
            <v>0</v>
          </cell>
          <cell r="X778" t="str">
            <v>6Asistencial</v>
          </cell>
          <cell r="Z778" t="str">
            <v>ORIENTE</v>
          </cell>
          <cell r="AA778" t="str">
            <v>Mant</v>
          </cell>
        </row>
        <row r="779">
          <cell r="C779" t="str">
            <v>TABORDA TORRES LUZ ELVIRA</v>
          </cell>
          <cell r="D779" t="str">
            <v>5040-16</v>
          </cell>
          <cell r="E779">
            <v>16286152.02416667</v>
          </cell>
          <cell r="F779" t="str">
            <v>Secretario Ejecutivo</v>
          </cell>
          <cell r="G779" t="str">
            <v>22NOROCCIDENTE</v>
          </cell>
          <cell r="H779" t="str">
            <v>NOROCCIDENTE</v>
          </cell>
          <cell r="I779" t="str">
            <v>NOROCCIDENTE</v>
          </cell>
          <cell r="J779" t="str">
            <v>SI</v>
          </cell>
          <cell r="L779">
            <v>2004</v>
          </cell>
          <cell r="M779" t="str">
            <v>C</v>
          </cell>
          <cell r="N779" t="str">
            <v>P</v>
          </cell>
          <cell r="P779">
            <v>688731</v>
          </cell>
          <cell r="Q779">
            <v>82741</v>
          </cell>
          <cell r="X779" t="str">
            <v>6Asistencial</v>
          </cell>
          <cell r="Z779" t="str">
            <v>NOROCCIDENTE</v>
          </cell>
          <cell r="AA779" t="str">
            <v>Mant</v>
          </cell>
        </row>
        <row r="780">
          <cell r="C780" t="str">
            <v>TEJADA VANEGAS VICTORIA EUGENIA</v>
          </cell>
          <cell r="D780" t="str">
            <v>5120-10</v>
          </cell>
          <cell r="E780">
            <v>11597824.078333335</v>
          </cell>
          <cell r="F780" t="str">
            <v>Auxiliar Administrativo</v>
          </cell>
          <cell r="G780" t="str">
            <v>22NOROCCIDENTE</v>
          </cell>
          <cell r="H780" t="str">
            <v>NOROCCIDENTE</v>
          </cell>
          <cell r="I780" t="str">
            <v>NOROCCIDENTE</v>
          </cell>
          <cell r="J780" t="str">
            <v>SI</v>
          </cell>
          <cell r="L780">
            <v>2005</v>
          </cell>
          <cell r="M780" t="str">
            <v>C</v>
          </cell>
          <cell r="P780">
            <v>515106</v>
          </cell>
          <cell r="Q780">
            <v>0</v>
          </cell>
          <cell r="X780" t="str">
            <v>6Asistencial</v>
          </cell>
          <cell r="Z780" t="str">
            <v>NOROCCIDENTE</v>
          </cell>
          <cell r="AA780" t="str">
            <v>Mant</v>
          </cell>
        </row>
        <row r="781">
          <cell r="C781" t="str">
            <v>TRUJILLO MARTINEZ NANCY</v>
          </cell>
          <cell r="D781" t="str">
            <v>4065-11</v>
          </cell>
          <cell r="E781">
            <v>16080398.177083332</v>
          </cell>
          <cell r="F781" t="str">
            <v>Técnico Administrativo</v>
          </cell>
          <cell r="G781" t="str">
            <v>22NOROCCIDENTE</v>
          </cell>
          <cell r="H781" t="str">
            <v>NOROCCIDENTE</v>
          </cell>
          <cell r="I781" t="str">
            <v>NOROCCIDENTE</v>
          </cell>
          <cell r="J781" t="str">
            <v>SI</v>
          </cell>
          <cell r="L781">
            <v>2005</v>
          </cell>
          <cell r="M781" t="str">
            <v>C</v>
          </cell>
          <cell r="P781">
            <v>761453</v>
          </cell>
          <cell r="Q781">
            <v>0</v>
          </cell>
          <cell r="X781" t="str">
            <v>5Tecnico</v>
          </cell>
          <cell r="Z781" t="str">
            <v>NOROCCIDENTE</v>
          </cell>
          <cell r="AA781" t="str">
            <v>Mant</v>
          </cell>
        </row>
        <row r="782">
          <cell r="C782" t="str">
            <v>VARGAS CARDONA ANA MARIA</v>
          </cell>
          <cell r="D782" t="str">
            <v>4065-09</v>
          </cell>
          <cell r="E782">
            <v>14586952.714583334</v>
          </cell>
          <cell r="F782" t="str">
            <v>Técnico Administrativo</v>
          </cell>
          <cell r="G782" t="str">
            <v>24ORIENTE</v>
          </cell>
          <cell r="H782" t="str">
            <v>ORIENTE</v>
          </cell>
          <cell r="I782" t="str">
            <v>ORIENTE</v>
          </cell>
          <cell r="J782" t="str">
            <v>SI</v>
          </cell>
          <cell r="L782" t="str">
            <v>MCF</v>
          </cell>
          <cell r="M782" t="str">
            <v>C</v>
          </cell>
          <cell r="P782">
            <v>688731</v>
          </cell>
          <cell r="Q782">
            <v>0</v>
          </cell>
          <cell r="X782" t="str">
            <v>5Tecnico</v>
          </cell>
          <cell r="Z782" t="str">
            <v>ORIENTE</v>
          </cell>
          <cell r="AA782" t="str">
            <v>Mant</v>
          </cell>
        </row>
        <row r="783">
          <cell r="C783" t="str">
            <v>VELASQUEZ ANGARITA DELIA ROSA</v>
          </cell>
          <cell r="D783" t="str">
            <v>5120-09</v>
          </cell>
          <cell r="E783">
            <v>10643889.421249999</v>
          </cell>
          <cell r="F783" t="str">
            <v>Auxiliar Administrativo</v>
          </cell>
          <cell r="G783" t="str">
            <v>24ORIENTE</v>
          </cell>
          <cell r="H783" t="str">
            <v>ORIENTE</v>
          </cell>
          <cell r="I783" t="str">
            <v>ORIENTE</v>
          </cell>
          <cell r="J783" t="str">
            <v>SI</v>
          </cell>
          <cell r="L783" t="str">
            <v>MCF</v>
          </cell>
          <cell r="M783" t="str">
            <v>C</v>
          </cell>
          <cell r="P783">
            <v>468655</v>
          </cell>
          <cell r="Q783">
            <v>0</v>
          </cell>
          <cell r="X783" t="str">
            <v>6Asistencial</v>
          </cell>
          <cell r="Z783" t="str">
            <v>ORIENTE</v>
          </cell>
          <cell r="AA783" t="str">
            <v>Mant</v>
          </cell>
        </row>
        <row r="784">
          <cell r="C784" t="str">
            <v>ZULETA HURTADO SANDRA GRICEL</v>
          </cell>
          <cell r="D784" t="str">
            <v>5120-12</v>
          </cell>
          <cell r="E784">
            <v>13279546.932500001</v>
          </cell>
          <cell r="F784" t="str">
            <v>Auxiliar Administrativo</v>
          </cell>
          <cell r="G784" t="str">
            <v>13OJU</v>
          </cell>
          <cell r="H784" t="str">
            <v>OFICINA JURIDICA</v>
          </cell>
          <cell r="I784" t="str">
            <v>OFICINA JURIDICA</v>
          </cell>
          <cell r="J784" t="str">
            <v>NO</v>
          </cell>
          <cell r="L784" t="str">
            <v>MCF</v>
          </cell>
          <cell r="M784" t="str">
            <v>C</v>
          </cell>
          <cell r="P784">
            <v>596996</v>
          </cell>
          <cell r="Q784">
            <v>0</v>
          </cell>
          <cell r="X784" t="str">
            <v>6Asistencial</v>
          </cell>
          <cell r="AA784" t="str">
            <v>Mant</v>
          </cell>
        </row>
        <row r="785">
          <cell r="C785" t="str">
            <v>MARTINEZ SOLORZANO VICTOR MANUEL</v>
          </cell>
          <cell r="D785" t="str">
            <v>3010-17</v>
          </cell>
          <cell r="E785">
            <v>33809401.822500005</v>
          </cell>
          <cell r="F785" t="str">
            <v>Profesional Especializado</v>
          </cell>
          <cell r="G785" t="str">
            <v>15OSI</v>
          </cell>
          <cell r="H785" t="str">
            <v>OFICINA SISTEMATIZACION</v>
          </cell>
          <cell r="I785" t="str">
            <v>OFICINA DE SISTEMATIZACION</v>
          </cell>
          <cell r="J785" t="str">
            <v>SI</v>
          </cell>
          <cell r="L785">
            <v>2004</v>
          </cell>
          <cell r="M785" t="str">
            <v>C</v>
          </cell>
          <cell r="P785">
            <v>1665264</v>
          </cell>
          <cell r="Q785">
            <v>0</v>
          </cell>
          <cell r="X785" t="str">
            <v>4Profesional</v>
          </cell>
          <cell r="AA785" t="str">
            <v>Mant</v>
          </cell>
        </row>
        <row r="786">
          <cell r="C786" t="str">
            <v>BUSTAMANTE SAGRA CLARA EUGENIA DEL SOCORR</v>
          </cell>
          <cell r="D786" t="str">
            <v>3010-19</v>
          </cell>
          <cell r="E786">
            <v>40443135.44166667</v>
          </cell>
          <cell r="F786" t="str">
            <v>Profesional Especializado</v>
          </cell>
          <cell r="G786" t="str">
            <v>16SCC</v>
          </cell>
          <cell r="H786" t="str">
            <v>DIVISION CREDITO</v>
          </cell>
          <cell r="I786" t="str">
            <v>DIVISION CREDITO</v>
          </cell>
          <cell r="J786" t="str">
            <v>SI</v>
          </cell>
          <cell r="L786">
            <v>2005</v>
          </cell>
          <cell r="M786" t="str">
            <v>C</v>
          </cell>
          <cell r="N786" t="str">
            <v>P</v>
          </cell>
          <cell r="P786">
            <v>1992005</v>
          </cell>
          <cell r="Q786">
            <v>0</v>
          </cell>
          <cell r="X786" t="str">
            <v>4Profesional</v>
          </cell>
          <cell r="AA786" t="str">
            <v>crear</v>
          </cell>
        </row>
        <row r="787">
          <cell r="C787" t="str">
            <v>HERNANDEZ POMARES JOSE EDUARDO</v>
          </cell>
          <cell r="D787" t="str">
            <v>5120-17</v>
          </cell>
          <cell r="E787">
            <v>14891116.80625</v>
          </cell>
          <cell r="F787" t="str">
            <v>Auxiliar Administrativo</v>
          </cell>
          <cell r="G787" t="str">
            <v>20SEG</v>
          </cell>
          <cell r="H787" t="str">
            <v>DIVISION SERVICIOS ADMINISTRATIVOS</v>
          </cell>
          <cell r="I787" t="str">
            <v>CORRESPONDENCIA</v>
          </cell>
          <cell r="J787" t="str">
            <v>NO</v>
          </cell>
          <cell r="L787">
            <v>2003</v>
          </cell>
          <cell r="M787" t="str">
            <v>C</v>
          </cell>
          <cell r="P787">
            <v>703542</v>
          </cell>
          <cell r="Q787">
            <v>0</v>
          </cell>
          <cell r="X787" t="str">
            <v>6Asistencial</v>
          </cell>
          <cell r="AA787" t="str">
            <v>Mant</v>
          </cell>
        </row>
        <row r="788">
          <cell r="C788">
            <v>16</v>
          </cell>
          <cell r="D788" t="str">
            <v>3010-19</v>
          </cell>
          <cell r="E788">
            <v>40443135.44166667</v>
          </cell>
          <cell r="F788" t="str">
            <v>Profesional Especializado</v>
          </cell>
          <cell r="G788" t="str">
            <v>15OSI</v>
          </cell>
          <cell r="H788" t="str">
            <v>OFICINA SISTEMATIZACION</v>
          </cell>
          <cell r="I788" t="str">
            <v>OFICINA DE SISTEMATIZACION</v>
          </cell>
          <cell r="J788" t="str">
            <v>SI</v>
          </cell>
          <cell r="M788" t="str">
            <v>C</v>
          </cell>
          <cell r="N788" t="str">
            <v>V</v>
          </cell>
          <cell r="P788">
            <v>1992005</v>
          </cell>
          <cell r="Q788">
            <v>0</v>
          </cell>
          <cell r="X788" t="str">
            <v>4Profesional</v>
          </cell>
          <cell r="AA788" t="str">
            <v>crear</v>
          </cell>
        </row>
        <row r="789">
          <cell r="C789" t="str">
            <v>MASMELA ORTIZ EDUARDO</v>
          </cell>
          <cell r="D789" t="str">
            <v>4065-11</v>
          </cell>
          <cell r="E789">
            <v>16080398.177083332</v>
          </cell>
          <cell r="F789" t="str">
            <v>Técnico Administrativo</v>
          </cell>
          <cell r="G789" t="str">
            <v>19SDF</v>
          </cell>
          <cell r="H789" t="str">
            <v>DIVISION CONTABILIDAD</v>
          </cell>
          <cell r="I789" t="str">
            <v>DIVISION CONTABILIDAD</v>
          </cell>
          <cell r="J789" t="str">
            <v>SI</v>
          </cell>
          <cell r="L789">
            <v>2004</v>
          </cell>
          <cell r="M789" t="str">
            <v>C</v>
          </cell>
          <cell r="N789" t="str">
            <v>P</v>
          </cell>
          <cell r="P789">
            <v>761453</v>
          </cell>
          <cell r="Q789">
            <v>0</v>
          </cell>
          <cell r="X789" t="str">
            <v>5Tecnico</v>
          </cell>
          <cell r="AA789" t="str">
            <v>prov</v>
          </cell>
        </row>
        <row r="790">
          <cell r="C790" t="str">
            <v>VALLEJO MEJIA DAIRO</v>
          </cell>
          <cell r="D790" t="str">
            <v>5120-10</v>
          </cell>
          <cell r="E790">
            <v>11597824.078333335</v>
          </cell>
          <cell r="F790" t="str">
            <v>Auxiliar Administrativo</v>
          </cell>
          <cell r="G790" t="str">
            <v>20SEG</v>
          </cell>
          <cell r="H790" t="str">
            <v>DIVISION SERVICIOS ADMINISTRATIVOS</v>
          </cell>
          <cell r="I790" t="str">
            <v>CORRESPONDENCIA</v>
          </cell>
          <cell r="J790" t="str">
            <v>NO</v>
          </cell>
          <cell r="L790">
            <v>2004</v>
          </cell>
          <cell r="M790" t="str">
            <v>C</v>
          </cell>
          <cell r="N790" t="str">
            <v>P</v>
          </cell>
          <cell r="P790">
            <v>515106</v>
          </cell>
          <cell r="Q790">
            <v>0</v>
          </cell>
          <cell r="X790" t="str">
            <v>6Asistencial</v>
          </cell>
          <cell r="AA790" t="str">
            <v>prov</v>
          </cell>
        </row>
        <row r="791">
          <cell r="C791" t="str">
            <v>AGUILAR ZAPATA ROSALIA</v>
          </cell>
          <cell r="D791" t="str">
            <v>5120-09</v>
          </cell>
          <cell r="E791">
            <v>10643889.421249999</v>
          </cell>
          <cell r="F791" t="str">
            <v>Auxiliar Administrativo</v>
          </cell>
          <cell r="G791" t="str">
            <v>24ORIENTE</v>
          </cell>
          <cell r="H791" t="str">
            <v>ORIENTE</v>
          </cell>
          <cell r="I791" t="str">
            <v>ORIENTE</v>
          </cell>
          <cell r="J791" t="str">
            <v>SI</v>
          </cell>
          <cell r="L791" t="str">
            <v>MCF</v>
          </cell>
          <cell r="M791" t="str">
            <v>C</v>
          </cell>
          <cell r="N791" t="str">
            <v>P</v>
          </cell>
          <cell r="P791">
            <v>468655</v>
          </cell>
          <cell r="Q791">
            <v>0</v>
          </cell>
          <cell r="X791" t="str">
            <v>6Asistencial</v>
          </cell>
          <cell r="Z791" t="str">
            <v>ORIENTE</v>
          </cell>
          <cell r="AA791" t="str">
            <v>prov</v>
          </cell>
        </row>
        <row r="792">
          <cell r="C792" t="str">
            <v>GOMEZ SALAZAR MARIA DEL PILAR</v>
          </cell>
          <cell r="D792" t="str">
            <v>5120-09</v>
          </cell>
          <cell r="E792">
            <v>10643889.421249999</v>
          </cell>
          <cell r="F792" t="str">
            <v>Auxiliar Administrativo</v>
          </cell>
          <cell r="G792" t="str">
            <v>25SUROCCIDENTE</v>
          </cell>
          <cell r="H792" t="str">
            <v>SUROCCIDENTE</v>
          </cell>
          <cell r="I792" t="str">
            <v>SUROCCIDENTE</v>
          </cell>
          <cell r="J792" t="str">
            <v>SI</v>
          </cell>
          <cell r="L792" t="str">
            <v>MCF</v>
          </cell>
          <cell r="M792" t="str">
            <v>C</v>
          </cell>
          <cell r="N792" t="str">
            <v>P</v>
          </cell>
          <cell r="P792">
            <v>468655</v>
          </cell>
          <cell r="Q792">
            <v>0</v>
          </cell>
          <cell r="X792" t="str">
            <v>6Asistencial</v>
          </cell>
          <cell r="Z792" t="str">
            <v>SUROCCIDENTE</v>
          </cell>
          <cell r="AA792" t="str">
            <v>prov</v>
          </cell>
        </row>
        <row r="793">
          <cell r="C793" t="str">
            <v>LILOY MURILLO LESVIA LEONOR</v>
          </cell>
          <cell r="D793" t="str">
            <v>5120-12</v>
          </cell>
          <cell r="E793">
            <v>13279546.932500001</v>
          </cell>
          <cell r="F793" t="str">
            <v>Auxiliar Administrativo</v>
          </cell>
          <cell r="G793" t="str">
            <v>22NOROCCIDENTE</v>
          </cell>
          <cell r="H793" t="str">
            <v>NOROCCIDENTE</v>
          </cell>
          <cell r="I793" t="str">
            <v>NOROCCIDENTE</v>
          </cell>
          <cell r="J793" t="str">
            <v>SI</v>
          </cell>
          <cell r="L793" t="str">
            <v>MCF</v>
          </cell>
          <cell r="M793" t="str">
            <v>C</v>
          </cell>
          <cell r="N793" t="str">
            <v>P</v>
          </cell>
          <cell r="P793">
            <v>596996</v>
          </cell>
          <cell r="Q793">
            <v>0</v>
          </cell>
          <cell r="X793" t="str">
            <v>6Asistencial</v>
          </cell>
          <cell r="Z793" t="str">
            <v>NOROCCIDENTE</v>
          </cell>
          <cell r="AA793" t="str">
            <v>prov</v>
          </cell>
        </row>
        <row r="794">
          <cell r="C794">
            <v>0.2534775098739237</v>
          </cell>
          <cell r="D794" t="str">
            <v>3010-17</v>
          </cell>
          <cell r="E794">
            <v>33809401.822500005</v>
          </cell>
          <cell r="F794" t="str">
            <v>Profesional Especializado</v>
          </cell>
          <cell r="G794" t="str">
            <v>13OJU</v>
          </cell>
          <cell r="H794" t="str">
            <v>OFICINA JURIDICA</v>
          </cell>
          <cell r="I794" t="str">
            <v>OFICINA JURIDICA</v>
          </cell>
          <cell r="J794" t="str">
            <v>NO</v>
          </cell>
          <cell r="M794" t="str">
            <v>C</v>
          </cell>
          <cell r="N794" t="str">
            <v>V</v>
          </cell>
          <cell r="P794">
            <v>1665264</v>
          </cell>
          <cell r="Q794">
            <v>0</v>
          </cell>
          <cell r="X794" t="str">
            <v>4Profesional</v>
          </cell>
          <cell r="AA794" t="str">
            <v>crear</v>
          </cell>
        </row>
        <row r="795">
          <cell r="C795">
            <v>0.6139514718046668</v>
          </cell>
          <cell r="D795" t="str">
            <v>3020-10</v>
          </cell>
          <cell r="E795">
            <v>23062173.132083338</v>
          </cell>
          <cell r="F795" t="str">
            <v>Profesional Universitario</v>
          </cell>
          <cell r="G795" t="str">
            <v>13OJU</v>
          </cell>
          <cell r="H795" t="str">
            <v>OFICINA JURIDICA</v>
          </cell>
          <cell r="I795" t="str">
            <v>OFICINA JURIDICA</v>
          </cell>
          <cell r="J795" t="str">
            <v>NO</v>
          </cell>
          <cell r="M795" t="str">
            <v>C</v>
          </cell>
          <cell r="N795" t="str">
            <v>V</v>
          </cell>
          <cell r="P795">
            <v>1135915</v>
          </cell>
          <cell r="Q795">
            <v>0</v>
          </cell>
          <cell r="X795" t="str">
            <v>4Profesional</v>
          </cell>
          <cell r="AA795" t="str">
            <v>crear</v>
          </cell>
        </row>
        <row r="796">
          <cell r="C796">
            <v>0.82873159363268201</v>
          </cell>
          <cell r="D796" t="str">
            <v>3020-10</v>
          </cell>
          <cell r="E796">
            <v>23062173.132083338</v>
          </cell>
          <cell r="F796" t="str">
            <v>Profesional Universitario</v>
          </cell>
          <cell r="G796" t="str">
            <v>12OPL</v>
          </cell>
          <cell r="H796" t="str">
            <v>OFICINA PLANEACION</v>
          </cell>
          <cell r="I796" t="str">
            <v>OFICINA DE PLANEACION</v>
          </cell>
          <cell r="J796" t="str">
            <v>NO</v>
          </cell>
          <cell r="M796" t="str">
            <v>C</v>
          </cell>
          <cell r="N796" t="str">
            <v>V</v>
          </cell>
          <cell r="P796">
            <v>1135915</v>
          </cell>
          <cell r="Q796">
            <v>0</v>
          </cell>
          <cell r="X796" t="str">
            <v>4Profesional</v>
          </cell>
          <cell r="AA796" t="str">
            <v>crear</v>
          </cell>
        </row>
        <row r="797">
          <cell r="C797" t="str">
            <v>MARTINEZ CUERVO ALICIA</v>
          </cell>
          <cell r="D797" t="str">
            <v>4065-11</v>
          </cell>
          <cell r="E797">
            <v>16080398.177083332</v>
          </cell>
          <cell r="F797" t="str">
            <v>Técnico Administrativo</v>
          </cell>
          <cell r="G797" t="str">
            <v>20SEG</v>
          </cell>
          <cell r="H797" t="str">
            <v>DIVISION SERVICIOS ADMINISTRATIVOS</v>
          </cell>
          <cell r="I797" t="str">
            <v>CAJA MENOR Y SEGUROS</v>
          </cell>
          <cell r="J797" t="str">
            <v>NO</v>
          </cell>
          <cell r="M797" t="str">
            <v>C</v>
          </cell>
          <cell r="P797">
            <v>761453</v>
          </cell>
          <cell r="Q797">
            <v>0</v>
          </cell>
          <cell r="X797" t="str">
            <v>5Tecnico</v>
          </cell>
          <cell r="AA797" t="str">
            <v>Mant</v>
          </cell>
        </row>
        <row r="798">
          <cell r="C798" t="str">
            <v>PEREZ MARTINEZ LUZ MYRIAM</v>
          </cell>
          <cell r="D798" t="str">
            <v>5120-10</v>
          </cell>
          <cell r="E798">
            <v>11597824.078333335</v>
          </cell>
          <cell r="F798" t="str">
            <v>Auxiliar Administrativo</v>
          </cell>
          <cell r="G798" t="str">
            <v>20SEG</v>
          </cell>
          <cell r="H798" t="str">
            <v>DIVISION SERVICIOS ADMINISTRATIVOS</v>
          </cell>
          <cell r="I798" t="str">
            <v>CAJA MENOR Y SEGUROS</v>
          </cell>
          <cell r="J798" t="str">
            <v>NO</v>
          </cell>
          <cell r="M798" t="str">
            <v>C</v>
          </cell>
          <cell r="P798">
            <v>515106</v>
          </cell>
          <cell r="Q798">
            <v>0</v>
          </cell>
          <cell r="X798" t="str">
            <v>6Asistencial</v>
          </cell>
          <cell r="AA798" t="str">
            <v>Mant</v>
          </cell>
        </row>
        <row r="799">
          <cell r="C799" t="str">
            <v>ECHAVARRIA TORO HECTOR</v>
          </cell>
          <cell r="D799" t="str">
            <v>5310-11</v>
          </cell>
          <cell r="E799">
            <v>19241995.709166665</v>
          </cell>
          <cell r="F799" t="str">
            <v>Conductor Mec (Asignado)</v>
          </cell>
          <cell r="G799" t="str">
            <v>25SUROCCIDENTE</v>
          </cell>
          <cell r="H799" t="str">
            <v>SUROCCIDENTE</v>
          </cell>
          <cell r="I799" t="str">
            <v>SUROCCIDENTE</v>
          </cell>
          <cell r="J799" t="str">
            <v>SI</v>
          </cell>
          <cell r="M799" t="str">
            <v>C</v>
          </cell>
          <cell r="N799" t="str">
            <v>P</v>
          </cell>
          <cell r="P799">
            <v>555997</v>
          </cell>
          <cell r="Q799">
            <v>0</v>
          </cell>
          <cell r="X799" t="str">
            <v>6Asistencial</v>
          </cell>
          <cell r="Z799" t="str">
            <v>SUROCCIDENTE</v>
          </cell>
          <cell r="AA799" t="str">
            <v>Mant</v>
          </cell>
        </row>
        <row r="800">
          <cell r="C800" t="str">
            <v>VEGA SERRANO MAURICIO FERNANDO</v>
          </cell>
          <cell r="D800" t="str">
            <v>5310-11</v>
          </cell>
          <cell r="E800">
            <v>19241995.709166665</v>
          </cell>
          <cell r="F800" t="str">
            <v>Conductor Mec (Asignado)</v>
          </cell>
          <cell r="G800" t="str">
            <v>24ORIENTE</v>
          </cell>
          <cell r="H800" t="str">
            <v>ORIENTE</v>
          </cell>
          <cell r="I800" t="str">
            <v>ORIENTE</v>
          </cell>
          <cell r="J800" t="str">
            <v>SI</v>
          </cell>
          <cell r="M800" t="str">
            <v>C</v>
          </cell>
          <cell r="N800" t="str">
            <v>P</v>
          </cell>
          <cell r="P800">
            <v>555997</v>
          </cell>
          <cell r="Q800">
            <v>0</v>
          </cell>
          <cell r="X800" t="str">
            <v>6Asistencial</v>
          </cell>
          <cell r="Z800" t="str">
            <v>ORIENTE</v>
          </cell>
          <cell r="AA800" t="str">
            <v>Mant</v>
          </cell>
        </row>
        <row r="801">
          <cell r="C801">
            <v>0.84848484800000001</v>
          </cell>
          <cell r="D801" t="str">
            <v>3010-17</v>
          </cell>
          <cell r="E801">
            <v>33809401.822500005</v>
          </cell>
          <cell r="F801" t="str">
            <v>Profesional Especializado</v>
          </cell>
          <cell r="G801" t="str">
            <v>16SCC</v>
          </cell>
          <cell r="H801" t="str">
            <v>DIVISION CARTERA</v>
          </cell>
          <cell r="I801" t="str">
            <v>DIVISION CARTERA</v>
          </cell>
          <cell r="J801" t="str">
            <v>SI</v>
          </cell>
          <cell r="M801" t="str">
            <v>C</v>
          </cell>
          <cell r="N801" t="str">
            <v>V</v>
          </cell>
          <cell r="P801">
            <v>1665264</v>
          </cell>
          <cell r="Q801">
            <v>0</v>
          </cell>
          <cell r="X801" t="str">
            <v>4Profesional</v>
          </cell>
          <cell r="AA801" t="str">
            <v>crear</v>
          </cell>
        </row>
        <row r="802">
          <cell r="C802">
            <v>0.87878787700000005</v>
          </cell>
          <cell r="D802" t="str">
            <v>3010-17</v>
          </cell>
          <cell r="E802">
            <v>33809401.822500005</v>
          </cell>
          <cell r="F802" t="str">
            <v>Profesional Especializado</v>
          </cell>
          <cell r="G802" t="str">
            <v>16SCC</v>
          </cell>
          <cell r="H802" t="str">
            <v>DIVISION CARTERA</v>
          </cell>
          <cell r="I802" t="str">
            <v>DIVISION CREDITO</v>
          </cell>
          <cell r="J802" t="str">
            <v>SI</v>
          </cell>
          <cell r="M802" t="str">
            <v>C</v>
          </cell>
          <cell r="N802" t="str">
            <v>V</v>
          </cell>
          <cell r="P802">
            <v>1665264</v>
          </cell>
          <cell r="Q802">
            <v>0</v>
          </cell>
          <cell r="X802" t="str">
            <v>4Profesional</v>
          </cell>
          <cell r="AA802" t="str">
            <v>crear</v>
          </cell>
        </row>
        <row r="803">
          <cell r="C803">
            <v>0.99999998999999995</v>
          </cell>
          <cell r="D803" t="str">
            <v>3020-14</v>
          </cell>
          <cell r="E803">
            <v>27317929.430000003</v>
          </cell>
          <cell r="F803" t="str">
            <v>Profesional Universitario</v>
          </cell>
          <cell r="G803" t="str">
            <v>16SCC</v>
          </cell>
          <cell r="H803" t="str">
            <v>DIVISION CARTERA</v>
          </cell>
          <cell r="I803" t="str">
            <v>DIVISION CARTERA</v>
          </cell>
          <cell r="J803" t="str">
            <v>SI</v>
          </cell>
          <cell r="M803" t="str">
            <v>C</v>
          </cell>
          <cell r="N803" t="str">
            <v>V</v>
          </cell>
          <cell r="P803">
            <v>1345530</v>
          </cell>
          <cell r="Q803">
            <v>0</v>
          </cell>
          <cell r="X803" t="str">
            <v>4Profesional</v>
          </cell>
          <cell r="AA803" t="str">
            <v>crear</v>
          </cell>
        </row>
      </sheetData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1"/>
      <sheetName val="2"/>
      <sheetName val="3"/>
      <sheetName val="Cuadros Grales"/>
      <sheetName val="Base"/>
      <sheetName val="Pob"/>
      <sheetName val="Pob afro"/>
      <sheetName val="Pobla"/>
      <sheetName val="Matrícula"/>
      <sheetName val="Mat afro"/>
      <sheetName val="Matric"/>
      <sheetName val="Icfes afro"/>
      <sheetName val="Icfes oficial 03 afro"/>
      <sheetName val="Acu y Alc"/>
      <sheetName val="Acu y Alc Afro"/>
      <sheetName val="AcyAl"/>
      <sheetName val="Salud Afro 1"/>
      <sheetName val="Sal Afro 2"/>
      <sheetName val="Sal"/>
      <sheetName val="Sal1"/>
      <sheetName val="TD Sal"/>
      <sheetName val="Salidas"/>
      <sheetName val="Gráfico1"/>
      <sheetName val="Gráfico2"/>
      <sheetName val="Gráfico3"/>
      <sheetName val="Gráfico4"/>
      <sheetName val="Gráfico5"/>
      <sheetName val="Gráfico6"/>
      <sheetName val="Gráfico7"/>
      <sheetName val="Gráfico8"/>
      <sheetName val="Gráfico9"/>
      <sheetName val="Gráfico10"/>
      <sheetName val="Gráfico11"/>
      <sheetName val="Gráfico12"/>
      <sheetName val="Gráfico13"/>
      <sheetName val="Gráfico14"/>
      <sheetName val="Gráfico15"/>
      <sheetName val="Gráfico16"/>
      <sheetName val="Gráfico17"/>
      <sheetName val="Gráfico18"/>
      <sheetName val="Dat S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00"/>
      <sheetName val="Pagos00"/>
      <sheetName val="Financiamiento00"/>
      <sheetName val="opetesorer"/>
      <sheetName val="CAIDAINGRESOS"/>
      <sheetName val="caidaTRAS.TERRIT"/>
      <sheetName val="inversion"/>
      <sheetName val="variacionapropiacion"/>
      <sheetName val="METAPAGOS.REZAGO(sincambio)"/>
      <sheetName val="REZAGO CON Y SIN ESPACIO"/>
      <sheetName val="REZAGO CON ESPACIO FISCAL(FMI)"/>
      <sheetName val="REZAGO CON ESPACIO FISCAL(F (2)"/>
      <sheetName val="REZAGO CON ESPACIO FISCAL (2)"/>
      <sheetName val="REZAGO CON ESPACIO FISCAL 4813"/>
      <sheetName val="REZAGO CON ESPACIO FISCAL M-25"/>
      <sheetName val="ESCENA(CON ESPACIO)"/>
      <sheetName val="ESCENA(CON Y SIN ESPACIO)"/>
      <sheetName val="ESCENARIOS(BASICO)"/>
      <sheetName val="DETALLE-DEUDA"/>
      <sheetName val="ESCENARIOS(BASICO) (2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_2_1"/>
      <sheetName val="D_2_2"/>
      <sheetName val="D_2_2_1"/>
      <sheetName val="D3"/>
      <sheetName val="D4"/>
      <sheetName val="D5"/>
      <sheetName val="D6"/>
      <sheetName val="D6_1"/>
      <sheetName val="D6_2"/>
      <sheetName val="D7_Icfes 02"/>
      <sheetName val="D7_1"/>
      <sheetName val="D8"/>
      <sheetName val="D8_1"/>
      <sheetName val="D9_Saber 97-99"/>
      <sheetName val="D10"/>
      <sheetName val="Cober Bruta 96-01 "/>
      <sheetName val="Posición Colegios Icfes"/>
      <sheetName val="Salud "/>
      <sheetName val="Educa 94-01 miles const (2001)"/>
      <sheetName val="Educa 94-02 miles const (2002)"/>
      <sheetName val="Educa 94-01 miles corrientes"/>
      <sheetName val="matricula 94-02 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M2">
            <v>0.37582719489197253</v>
          </cell>
          <cell r="N2">
            <v>0.4466742187644912</v>
          </cell>
          <cell r="O2">
            <v>0.52202091794207206</v>
          </cell>
          <cell r="P2">
            <v>0.60992847280641138</v>
          </cell>
        </row>
      </sheetData>
      <sheetData sheetId="2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FMI"/>
      <sheetName val="PAGOS VIGENCIA t"/>
      <sheetName val="PAGORES"/>
    </sheetNames>
    <sheetDataSet>
      <sheetData sheetId="0" refreshError="1">
        <row r="1">
          <cell r="A1" t="str">
            <v>PAGOS POR NUMERALES CON RECURSOS NACION</v>
          </cell>
          <cell r="P1" t="str">
            <v>PAGOS POR NUMERALES CON RECURSOS NACION</v>
          </cell>
        </row>
        <row r="2">
          <cell r="A2" t="str">
            <v>Clasificación FMI</v>
          </cell>
          <cell r="P2" t="str">
            <v>Clasificación FMI</v>
          </cell>
        </row>
        <row r="3">
          <cell r="A3" t="str">
            <v>Millones de pesos</v>
          </cell>
          <cell r="P3" t="str">
            <v>Participación porcentual en el PIB</v>
          </cell>
        </row>
        <row r="6">
          <cell r="A6" t="str">
            <v>CONCEPTOS</v>
          </cell>
          <cell r="D6" t="str">
            <v>1990</v>
          </cell>
          <cell r="E6" t="str">
            <v>1991</v>
          </cell>
          <cell r="F6" t="str">
            <v>1992</v>
          </cell>
          <cell r="G6" t="str">
            <v>1993</v>
          </cell>
          <cell r="H6" t="str">
            <v>1994</v>
          </cell>
          <cell r="I6" t="str">
            <v>1995</v>
          </cell>
          <cell r="J6" t="str">
            <v>1996</v>
          </cell>
          <cell r="K6" t="str">
            <v>1997</v>
          </cell>
          <cell r="L6" t="str">
            <v>1998</v>
          </cell>
          <cell r="P6" t="str">
            <v>CONCEPTOS</v>
          </cell>
          <cell r="S6" t="str">
            <v>1990</v>
          </cell>
          <cell r="T6" t="str">
            <v>1991</v>
          </cell>
          <cell r="U6" t="str">
            <v>1992</v>
          </cell>
          <cell r="V6" t="str">
            <v>1993</v>
          </cell>
          <cell r="W6" t="str">
            <v>1994</v>
          </cell>
          <cell r="X6" t="str">
            <v>1995</v>
          </cell>
          <cell r="Y6" t="str">
            <v>1996</v>
          </cell>
          <cell r="Z6" t="str">
            <v>1997</v>
          </cell>
          <cell r="AA6" t="str">
            <v>1998</v>
          </cell>
        </row>
        <row r="9">
          <cell r="A9" t="str">
            <v>FUNCIONAMIENTO</v>
          </cell>
          <cell r="D9">
            <v>1514171.5079999999</v>
          </cell>
          <cell r="E9">
            <v>2042977.54</v>
          </cell>
          <cell r="F9">
            <v>2840041.1519999998</v>
          </cell>
          <cell r="G9">
            <v>4359295.9340000004</v>
          </cell>
          <cell r="H9">
            <v>6348478.9809999987</v>
          </cell>
          <cell r="I9">
            <v>8416455.5750610009</v>
          </cell>
          <cell r="J9">
            <v>10744325.71397927</v>
          </cell>
          <cell r="K9">
            <v>13479247.99776217</v>
          </cell>
          <cell r="L9">
            <v>18614618.366270654</v>
          </cell>
          <cell r="P9" t="str">
            <v>FUNCIONAMIENTO</v>
          </cell>
          <cell r="S9">
            <v>10.00992620994665</v>
          </cell>
          <cell r="T9">
            <v>10.099689630110003</v>
          </cell>
          <cell r="U9">
            <v>10.823009552577551</v>
          </cell>
          <cell r="V9">
            <v>13.154773506714696</v>
          </cell>
          <cell r="W9">
            <v>14.563491641442578</v>
          </cell>
          <cell r="X9">
            <v>14.792463841724823</v>
          </cell>
          <cell r="Y9">
            <v>14.838791327562923</v>
          </cell>
          <cell r="Z9">
            <v>14.988418185388378</v>
          </cell>
          <cell r="AA9">
            <v>17.078168629258041</v>
          </cell>
        </row>
        <row r="10">
          <cell r="A10" t="str">
            <v>1.</v>
          </cell>
          <cell r="B10" t="str">
            <v>SERVICIOS PERSONALES</v>
          </cell>
          <cell r="D10">
            <v>452281.84499999997</v>
          </cell>
          <cell r="E10">
            <v>570378.91799999995</v>
          </cell>
          <cell r="F10">
            <v>786919.03299999994</v>
          </cell>
          <cell r="G10">
            <v>1168875.811</v>
          </cell>
          <cell r="H10">
            <v>1624297.6979999999</v>
          </cell>
          <cell r="I10">
            <v>2079844.530424</v>
          </cell>
          <cell r="J10">
            <v>2552417.1840965501</v>
          </cell>
          <cell r="K10">
            <v>3822362.5809934139</v>
          </cell>
          <cell r="L10">
            <v>4103822.4998498741</v>
          </cell>
          <cell r="P10" t="str">
            <v>1.</v>
          </cell>
          <cell r="Q10" t="str">
            <v>SERVICIOS PERSONALES</v>
          </cell>
          <cell r="S10">
            <v>2.9899571287855244</v>
          </cell>
          <cell r="T10">
            <v>2.8197324398181896</v>
          </cell>
          <cell r="U10">
            <v>2.9988411278007034</v>
          </cell>
          <cell r="V10">
            <v>3.5272431108097497</v>
          </cell>
          <cell r="W10">
            <v>3.7261596074956627</v>
          </cell>
          <cell r="X10">
            <v>3.6554609880992781</v>
          </cell>
          <cell r="Y10">
            <v>3.525096593676063</v>
          </cell>
          <cell r="Z10">
            <v>4.2503238184816574</v>
          </cell>
          <cell r="AA10">
            <v>3.7650931809579053</v>
          </cell>
        </row>
        <row r="11">
          <cell r="B11" t="str">
            <v>1.1.</v>
          </cell>
          <cell r="C11" t="str">
            <v>Vigencia</v>
          </cell>
          <cell r="D11">
            <v>448435.77999999997</v>
          </cell>
          <cell r="E11">
            <v>561895</v>
          </cell>
          <cell r="F11">
            <v>780872.06299999997</v>
          </cell>
          <cell r="G11">
            <v>1155639.1529999999</v>
          </cell>
          <cell r="H11">
            <v>1614299.4</v>
          </cell>
          <cell r="I11">
            <v>2058168.3357800001</v>
          </cell>
          <cell r="J11">
            <v>2533434</v>
          </cell>
          <cell r="K11">
            <v>3720242.9032626296</v>
          </cell>
          <cell r="L11">
            <v>4025801.5790410009</v>
          </cell>
          <cell r="Q11" t="str">
            <v>1.1.</v>
          </cell>
          <cell r="R11" t="str">
            <v>Vigencia</v>
          </cell>
          <cell r="S11">
            <v>2.964531457621292</v>
          </cell>
          <cell r="T11">
            <v>2.7777912353900178</v>
          </cell>
          <cell r="U11">
            <v>2.9757969497161496</v>
          </cell>
          <cell r="V11">
            <v>3.4872996794364015</v>
          </cell>
          <cell r="W11">
            <v>3.7032233845377793</v>
          </cell>
          <cell r="X11">
            <v>3.6173636771067899</v>
          </cell>
          <cell r="Y11">
            <v>3.4988792660335366</v>
          </cell>
          <cell r="Z11">
            <v>4.1367705672142128</v>
          </cell>
          <cell r="AA11">
            <v>3.6935121033356908</v>
          </cell>
        </row>
        <row r="12">
          <cell r="B12" t="str">
            <v>1.2.</v>
          </cell>
          <cell r="C12" t="str">
            <v>Reservas de apropiación</v>
          </cell>
          <cell r="D12">
            <v>858.06499999999994</v>
          </cell>
          <cell r="E12">
            <v>974</v>
          </cell>
          <cell r="F12">
            <v>445.137</v>
          </cell>
          <cell r="G12">
            <v>4114.1580000000004</v>
          </cell>
          <cell r="H12">
            <v>4524.2</v>
          </cell>
          <cell r="I12">
            <v>8374.0679999999993</v>
          </cell>
          <cell r="J12">
            <v>4569.7269999999999</v>
          </cell>
          <cell r="K12">
            <v>6443.6396408199998</v>
          </cell>
          <cell r="L12">
            <v>9822.3828690355003</v>
          </cell>
          <cell r="Q12" t="str">
            <v>1.2.</v>
          </cell>
          <cell r="R12" t="str">
            <v>Reservas de apropiación</v>
          </cell>
          <cell r="S12">
            <v>5.6725194523590729E-3</v>
          </cell>
          <cell r="T12">
            <v>4.8150787304921333E-3</v>
          </cell>
          <cell r="U12">
            <v>1.6963564066010104E-3</v>
          </cell>
          <cell r="V12">
            <v>1.2415036161855195E-2</v>
          </cell>
          <cell r="W12">
            <v>1.0378572423632085E-2</v>
          </cell>
          <cell r="X12">
            <v>1.4717964943009525E-2</v>
          </cell>
          <cell r="Y12">
            <v>6.3111662082902635E-3</v>
          </cell>
          <cell r="Z12">
            <v>7.1650855884979759E-3</v>
          </cell>
          <cell r="AA12">
            <v>9.0116438423728604E-3</v>
          </cell>
        </row>
        <row r="13">
          <cell r="B13" t="str">
            <v>1.3.</v>
          </cell>
          <cell r="C13" t="str">
            <v>Reservas de Tesorería</v>
          </cell>
          <cell r="D13">
            <v>1389.0060000000001</v>
          </cell>
          <cell r="E13">
            <v>2988</v>
          </cell>
          <cell r="F13">
            <v>7509.9179999999997</v>
          </cell>
          <cell r="G13">
            <v>5601.8329999999996</v>
          </cell>
          <cell r="H13">
            <v>9122.5</v>
          </cell>
          <cell r="I13">
            <v>5474.098</v>
          </cell>
          <cell r="J13">
            <v>13302.126644</v>
          </cell>
          <cell r="K13">
            <v>14413.457096550001</v>
          </cell>
          <cell r="L13">
            <v>95676.038089963811</v>
          </cell>
          <cell r="Q13" t="str">
            <v>1.3.</v>
          </cell>
          <cell r="R13" t="str">
            <v>Reservas de Tesorería</v>
          </cell>
          <cell r="S13">
            <v>9.18247866355517E-3</v>
          </cell>
          <cell r="T13">
            <v>1.4771514627012828E-2</v>
          </cell>
          <cell r="U13">
            <v>2.8619273419976873E-2</v>
          </cell>
          <cell r="V13">
            <v>1.6904299559636207E-2</v>
          </cell>
          <cell r="W13">
            <v>2.09271311910578E-2</v>
          </cell>
          <cell r="X13">
            <v>9.6210805141059962E-3</v>
          </cell>
          <cell r="Y13">
            <v>1.8371323314064575E-2</v>
          </cell>
          <cell r="Z13">
            <v>1.6027223662337199E-2</v>
          </cell>
          <cell r="AA13">
            <v>8.7778942341382823E-2</v>
          </cell>
        </row>
        <row r="14">
          <cell r="B14" t="str">
            <v>1.4.</v>
          </cell>
          <cell r="C14" t="str">
            <v>Deuda Flotante</v>
          </cell>
          <cell r="D14">
            <v>1598.9939999999999</v>
          </cell>
          <cell r="E14">
            <v>4521.9179999999997</v>
          </cell>
          <cell r="F14">
            <v>-1908.085</v>
          </cell>
          <cell r="G14">
            <v>3520.6670000000004</v>
          </cell>
          <cell r="H14">
            <v>-3648.402</v>
          </cell>
          <cell r="I14">
            <v>7828.028644</v>
          </cell>
          <cell r="J14">
            <v>1111.3304525500007</v>
          </cell>
          <cell r="K14">
            <v>81262.580993413809</v>
          </cell>
          <cell r="L14">
            <v>-27477.500150126158</v>
          </cell>
          <cell r="Q14" t="str">
            <v>1.4.</v>
          </cell>
          <cell r="R14" t="str">
            <v>Deuda Flotante</v>
          </cell>
          <cell r="S14">
            <v>1.0570673048318536E-2</v>
          </cell>
          <cell r="T14">
            <v>2.2354611070666865E-2</v>
          </cell>
          <cell r="U14">
            <v>-7.2714517420238902E-3</v>
          </cell>
          <cell r="V14">
            <v>1.0624095651856406E-2</v>
          </cell>
          <cell r="W14">
            <v>-8.36948065680654E-3</v>
          </cell>
          <cell r="X14">
            <v>1.3758265535372582E-2</v>
          </cell>
          <cell r="Y14">
            <v>1.5348381201716185E-3</v>
          </cell>
          <cell r="Z14">
            <v>9.0360942016608936E-2</v>
          </cell>
          <cell r="AA14">
            <v>-2.5209508561540958E-2</v>
          </cell>
        </row>
        <row r="15">
          <cell r="A15" t="str">
            <v>2.</v>
          </cell>
          <cell r="B15" t="str">
            <v>GASTOS GENERALES</v>
          </cell>
          <cell r="D15">
            <v>88229.286999999997</v>
          </cell>
          <cell r="E15">
            <v>135133.66399999999</v>
          </cell>
          <cell r="F15">
            <v>221513.60000000001</v>
          </cell>
          <cell r="G15">
            <v>331820.55400000006</v>
          </cell>
          <cell r="H15">
            <v>496726.674</v>
          </cell>
          <cell r="I15">
            <v>658657.75230500009</v>
          </cell>
          <cell r="J15">
            <v>746841.81881257007</v>
          </cell>
          <cell r="K15">
            <v>923741.25538861135</v>
          </cell>
          <cell r="L15">
            <v>1064141.5849549375</v>
          </cell>
          <cell r="P15" t="str">
            <v>2.</v>
          </cell>
          <cell r="Q15" t="str">
            <v>GASTOS GENERALES</v>
          </cell>
          <cell r="S15">
            <v>0.58326857146634759</v>
          </cell>
          <cell r="T15">
            <v>0.66804849209432293</v>
          </cell>
          <cell r="U15">
            <v>0.84415812325026574</v>
          </cell>
          <cell r="V15">
            <v>1.0013140421823434</v>
          </cell>
          <cell r="W15">
            <v>1.1394973168425102</v>
          </cell>
          <cell r="X15">
            <v>1.157633507139713</v>
          </cell>
          <cell r="Y15">
            <v>1.0314495482614019</v>
          </cell>
          <cell r="Z15">
            <v>1.0271656277233547</v>
          </cell>
          <cell r="AA15">
            <v>0.97630738786439764</v>
          </cell>
        </row>
        <row r="16">
          <cell r="B16" t="str">
            <v>2.1.</v>
          </cell>
          <cell r="C16" t="str">
            <v>Vigencia</v>
          </cell>
          <cell r="D16">
            <v>60562.438000000002</v>
          </cell>
          <cell r="E16">
            <v>112505</v>
          </cell>
          <cell r="F16">
            <v>176720.44200000001</v>
          </cell>
          <cell r="G16">
            <v>258642.916</v>
          </cell>
          <cell r="H16">
            <v>399005.9</v>
          </cell>
          <cell r="I16">
            <v>508771.81699999998</v>
          </cell>
          <cell r="J16">
            <v>567045.63896799996</v>
          </cell>
          <cell r="K16">
            <v>675253.51317078003</v>
          </cell>
          <cell r="L16">
            <v>770641.77358200005</v>
          </cell>
          <cell r="Q16" t="str">
            <v>2.1.</v>
          </cell>
          <cell r="R16" t="str">
            <v>Vigencia</v>
          </cell>
          <cell r="S16">
            <v>0.40036781320446624</v>
          </cell>
          <cell r="T16">
            <v>0.55618114227311855</v>
          </cell>
          <cell r="U16">
            <v>0.67345750626001044</v>
          </cell>
          <cell r="V16">
            <v>0.78049048071262106</v>
          </cell>
          <cell r="W16">
            <v>0.91532461664084308</v>
          </cell>
          <cell r="X16">
            <v>0.89419930272804793</v>
          </cell>
          <cell r="Y16">
            <v>0.78313633948224948</v>
          </cell>
          <cell r="Z16">
            <v>0.75085657881185952</v>
          </cell>
          <cell r="AA16">
            <v>0.7070330373160727</v>
          </cell>
        </row>
        <row r="17">
          <cell r="B17" t="str">
            <v>2.2.</v>
          </cell>
          <cell r="C17" t="str">
            <v>Reservas de apropiación</v>
          </cell>
          <cell r="D17">
            <v>10424.849</v>
          </cell>
          <cell r="E17">
            <v>12493</v>
          </cell>
          <cell r="F17">
            <v>24202.214</v>
          </cell>
          <cell r="G17">
            <v>44751.06</v>
          </cell>
          <cell r="H17">
            <v>77700.800000000003</v>
          </cell>
          <cell r="I17">
            <v>67560.148344000001</v>
          </cell>
          <cell r="J17">
            <v>52550.792460999997</v>
          </cell>
          <cell r="K17">
            <v>65501.099445650005</v>
          </cell>
          <cell r="L17">
            <v>94194.583645818668</v>
          </cell>
          <cell r="Q17" t="str">
            <v>2.2.</v>
          </cell>
          <cell r="R17" t="str">
            <v>Reservas de apropiación</v>
          </cell>
          <cell r="S17">
            <v>6.891687545862614E-2</v>
          </cell>
          <cell r="T17">
            <v>6.1760552956918097E-2</v>
          </cell>
          <cell r="U17">
            <v>9.2231337257582854E-2</v>
          </cell>
          <cell r="V17">
            <v>0.13504246268163533</v>
          </cell>
          <cell r="W17">
            <v>0.17824662485614076</v>
          </cell>
          <cell r="X17">
            <v>0.11874132080985193</v>
          </cell>
          <cell r="Y17">
            <v>7.2576936346249551E-2</v>
          </cell>
          <cell r="Z17">
            <v>7.2834765727072079E-2</v>
          </cell>
          <cell r="AA17">
            <v>8.6419767078379922E-2</v>
          </cell>
        </row>
        <row r="18">
          <cell r="B18" t="str">
            <v>2.3.</v>
          </cell>
          <cell r="C18" t="str">
            <v>Reservas de Tesorería</v>
          </cell>
          <cell r="D18">
            <v>7626.5989999999993</v>
          </cell>
          <cell r="E18">
            <v>17242</v>
          </cell>
          <cell r="F18">
            <v>10135.664000000001</v>
          </cell>
          <cell r="G18">
            <v>20590.944</v>
          </cell>
          <cell r="H18">
            <v>28426.578000000001</v>
          </cell>
          <cell r="I18">
            <v>20019.974000000002</v>
          </cell>
          <cell r="J18">
            <v>82325.786961000005</v>
          </cell>
          <cell r="K18">
            <v>127245.38738357001</v>
          </cell>
          <cell r="L18">
            <v>182986.6427721814</v>
          </cell>
          <cell r="Q18" t="str">
            <v>2.3.</v>
          </cell>
          <cell r="R18" t="str">
            <v>Reservas de Tesorería</v>
          </cell>
          <cell r="S18">
            <v>5.0418128210382961E-2</v>
          </cell>
          <cell r="T18">
            <v>8.5237769477561981E-2</v>
          </cell>
          <cell r="U18">
            <v>3.8625633370299985E-2</v>
          </cell>
          <cell r="V18">
            <v>6.2135998269083316E-2</v>
          </cell>
          <cell r="W18">
            <v>6.5210931994391624E-2</v>
          </cell>
          <cell r="X18">
            <v>3.5186396323980441E-2</v>
          </cell>
          <cell r="Y18">
            <v>0.11369863555069402</v>
          </cell>
          <cell r="Z18">
            <v>0.14149209797040049</v>
          </cell>
          <cell r="AA18">
            <v>0.16788293376068872</v>
          </cell>
        </row>
        <row r="19">
          <cell r="B19" t="str">
            <v>2.4.</v>
          </cell>
          <cell r="C19" t="str">
            <v>Deuda Flotante</v>
          </cell>
          <cell r="D19">
            <v>9615.4010000000017</v>
          </cell>
          <cell r="E19">
            <v>-7106.3359999999993</v>
          </cell>
          <cell r="F19">
            <v>10455.279999999999</v>
          </cell>
          <cell r="G19">
            <v>7835.6340000000018</v>
          </cell>
          <cell r="H19">
            <v>-8406.6039999999994</v>
          </cell>
          <cell r="I19">
            <v>62305.812961000003</v>
          </cell>
          <cell r="J19">
            <v>44919.600422570002</v>
          </cell>
          <cell r="K19">
            <v>55741.255388611389</v>
          </cell>
          <cell r="L19">
            <v>16318.584954937338</v>
          </cell>
          <cell r="Q19" t="str">
            <v>2.4.</v>
          </cell>
          <cell r="R19" t="str">
            <v>Deuda Flotante</v>
          </cell>
          <cell r="S19">
            <v>6.3565754592872212E-2</v>
          </cell>
          <cell r="T19">
            <v>-3.5130972613275711E-2</v>
          </cell>
          <cell r="U19">
            <v>3.9843646362372503E-2</v>
          </cell>
          <cell r="V19">
            <v>2.3645100519003422E-2</v>
          </cell>
          <cell r="W19">
            <v>-1.9284856648865034E-2</v>
          </cell>
          <cell r="X19">
            <v>0.10950648727783278</v>
          </cell>
          <cell r="Y19">
            <v>6.2037636882208674E-2</v>
          </cell>
          <cell r="Z19">
            <v>6.1982185214022795E-2</v>
          </cell>
          <cell r="AA19">
            <v>1.4971649709256303E-2</v>
          </cell>
        </row>
        <row r="20">
          <cell r="A20" t="str">
            <v>3.</v>
          </cell>
          <cell r="B20" t="str">
            <v>TRANSFERENCIAS</v>
          </cell>
          <cell r="D20">
            <v>973660.37599999993</v>
          </cell>
          <cell r="E20">
            <v>1337464.9580000001</v>
          </cell>
          <cell r="F20">
            <v>1831608.5190000001</v>
          </cell>
          <cell r="G20">
            <v>2858599.5690000001</v>
          </cell>
          <cell r="H20">
            <v>4227454.6089999992</v>
          </cell>
          <cell r="I20">
            <v>5677953.2923320001</v>
          </cell>
          <cell r="J20">
            <v>7445066.7110701501</v>
          </cell>
          <cell r="K20">
            <v>8733144.1613801438</v>
          </cell>
          <cell r="L20">
            <v>13446654.281465843</v>
          </cell>
          <cell r="P20" t="str">
            <v>3.</v>
          </cell>
          <cell r="Q20" t="str">
            <v>TRANSFERENCIAS</v>
          </cell>
          <cell r="S20">
            <v>6.4367005096947771</v>
          </cell>
          <cell r="T20">
            <v>6.6119086981974897</v>
          </cell>
          <cell r="U20">
            <v>6.9800103015265833</v>
          </cell>
          <cell r="V20">
            <v>8.6262163537226026</v>
          </cell>
          <cell r="W20">
            <v>9.6978347171044064</v>
          </cell>
          <cell r="X20">
            <v>9.9793693464858304</v>
          </cell>
          <cell r="Y20">
            <v>10.282245185625456</v>
          </cell>
          <cell r="Z20">
            <v>9.7109287391833643</v>
          </cell>
          <cell r="AA20">
            <v>12.336768060435739</v>
          </cell>
        </row>
        <row r="21">
          <cell r="B21" t="str">
            <v>3.1.</v>
          </cell>
          <cell r="C21" t="str">
            <v>Vigencia</v>
          </cell>
          <cell r="D21">
            <v>916032.97599999991</v>
          </cell>
          <cell r="E21">
            <v>1191613</v>
          </cell>
          <cell r="F21">
            <v>1764629.9180000001</v>
          </cell>
          <cell r="G21">
            <v>2728808.7370000002</v>
          </cell>
          <cell r="H21">
            <v>4015879</v>
          </cell>
          <cell r="I21">
            <v>5203311.62</v>
          </cell>
          <cell r="J21">
            <v>6804539.1954640001</v>
          </cell>
          <cell r="K21">
            <v>7561255.3762968201</v>
          </cell>
          <cell r="L21">
            <v>11980966.199272001</v>
          </cell>
          <cell r="Q21" t="str">
            <v>3.1.</v>
          </cell>
          <cell r="R21" t="str">
            <v>Vigencia</v>
          </cell>
          <cell r="S21">
            <v>6.0557357255713402</v>
          </cell>
          <cell r="T21">
            <v>5.8908731121949929</v>
          </cell>
          <cell r="U21">
            <v>6.7247639865459741</v>
          </cell>
          <cell r="V21">
            <v>8.2345547129306667</v>
          </cell>
          <cell r="W21">
            <v>9.2124775752714729</v>
          </cell>
          <cell r="X21">
            <v>9.1451559756517522</v>
          </cell>
          <cell r="Y21">
            <v>9.3976243730531408</v>
          </cell>
          <cell r="Z21">
            <v>8.4078323661133165</v>
          </cell>
          <cell r="AA21">
            <v>10.992057804599581</v>
          </cell>
        </row>
        <row r="22">
          <cell r="B22" t="str">
            <v>3.2.</v>
          </cell>
          <cell r="C22" t="str">
            <v>Reservas de apropiación</v>
          </cell>
          <cell r="D22">
            <v>27937.4</v>
          </cell>
          <cell r="E22">
            <v>67827</v>
          </cell>
          <cell r="F22">
            <v>44092.851999999999</v>
          </cell>
          <cell r="G22">
            <v>61973.756000000001</v>
          </cell>
          <cell r="H22">
            <v>25414.799999999999</v>
          </cell>
          <cell r="I22">
            <v>128370.81544999999</v>
          </cell>
          <cell r="J22">
            <v>142737.45243100001</v>
          </cell>
          <cell r="K22">
            <v>123754.56052803001</v>
          </cell>
          <cell r="L22">
            <v>855038.81017270719</v>
          </cell>
          <cell r="Q22" t="str">
            <v>3.2.</v>
          </cell>
          <cell r="R22" t="str">
            <v>Reservas de apropiación</v>
          </cell>
          <cell r="S22">
            <v>0.18468932417513403</v>
          </cell>
          <cell r="T22">
            <v>0.3353104158655954</v>
          </cell>
          <cell r="U22">
            <v>0.16803184632036916</v>
          </cell>
          <cell r="V22">
            <v>0.18701431054081794</v>
          </cell>
          <cell r="W22">
            <v>5.8301874902109703E-2</v>
          </cell>
          <cell r="X22">
            <v>0.22561999275604708</v>
          </cell>
          <cell r="Y22">
            <v>0.19713207953997386</v>
          </cell>
          <cell r="Z22">
            <v>0.13761042944317223</v>
          </cell>
          <cell r="AA22">
            <v>0.7844639464190738</v>
          </cell>
        </row>
        <row r="23">
          <cell r="B23" t="str">
            <v>3.3.</v>
          </cell>
          <cell r="C23" t="str">
            <v>Reservas de Tesorería</v>
          </cell>
          <cell r="D23">
            <v>75494</v>
          </cell>
          <cell r="E23">
            <v>29690</v>
          </cell>
          <cell r="F23">
            <v>78024.957999999999</v>
          </cell>
          <cell r="G23">
            <v>22885.749</v>
          </cell>
          <cell r="H23">
            <v>67817.076000000001</v>
          </cell>
          <cell r="I23">
            <v>186160.80899999998</v>
          </cell>
          <cell r="J23">
            <v>346270.85688199999</v>
          </cell>
          <cell r="K23">
            <v>497790.06317515002</v>
          </cell>
          <cell r="L23">
            <v>1048134.2245552937</v>
          </cell>
          <cell r="Q23" t="str">
            <v>3.3.</v>
          </cell>
          <cell r="R23" t="str">
            <v>Reservas de Tesorería</v>
          </cell>
          <cell r="S23">
            <v>0.4990777896038131</v>
          </cell>
          <cell r="T23">
            <v>0.14677585986479616</v>
          </cell>
          <cell r="U23">
            <v>0.29734247518870538</v>
          </cell>
          <cell r="V23">
            <v>6.906088716722629E-2</v>
          </cell>
          <cell r="W23">
            <v>0.1555732361135585</v>
          </cell>
          <cell r="X23">
            <v>0.32718963598388406</v>
          </cell>
          <cell r="Y23">
            <v>0.47822833418044275</v>
          </cell>
          <cell r="Z23">
            <v>0.55352387882756815</v>
          </cell>
          <cell r="AA23">
            <v>0.96162127425006882</v>
          </cell>
        </row>
        <row r="24">
          <cell r="B24" t="str">
            <v>3.4.</v>
          </cell>
          <cell r="C24" t="str">
            <v>Deuda Flotante</v>
          </cell>
          <cell r="D24">
            <v>-45804</v>
          </cell>
          <cell r="E24">
            <v>48334.957999999999</v>
          </cell>
          <cell r="F24">
            <v>-55139.209000000003</v>
          </cell>
          <cell r="G24">
            <v>44931.327000000005</v>
          </cell>
          <cell r="H24">
            <v>118343.73299999998</v>
          </cell>
          <cell r="I24">
            <v>160110.04788200001</v>
          </cell>
          <cell r="J24">
            <v>151519.20629315003</v>
          </cell>
          <cell r="K24">
            <v>550344.1613801436</v>
          </cell>
          <cell r="L24">
            <v>-437484.9525341579</v>
          </cell>
          <cell r="Q24" t="str">
            <v>3.4.</v>
          </cell>
          <cell r="R24" t="str">
            <v>Deuda Flotante</v>
          </cell>
          <cell r="S24">
            <v>-0.30280232965550979</v>
          </cell>
          <cell r="T24">
            <v>0.23894931027210534</v>
          </cell>
          <cell r="U24">
            <v>-0.21012800652846669</v>
          </cell>
          <cell r="V24">
            <v>0.13558644308389245</v>
          </cell>
          <cell r="W24">
            <v>0.27148203081726674</v>
          </cell>
          <cell r="X24">
            <v>0.28140374209414742</v>
          </cell>
          <cell r="Y24">
            <v>0.20926039885189857</v>
          </cell>
          <cell r="Z24">
            <v>0.61196206479930682</v>
          </cell>
          <cell r="AA24">
            <v>-0.40137496483298385</v>
          </cell>
        </row>
        <row r="26">
          <cell r="A26" t="str">
            <v>SERVICIO DE LA DEUDA</v>
          </cell>
          <cell r="D26">
            <v>642008.13299999991</v>
          </cell>
          <cell r="E26">
            <v>981207.84400000004</v>
          </cell>
          <cell r="F26">
            <v>1186322.27</v>
          </cell>
          <cell r="G26">
            <v>1555947.0029999998</v>
          </cell>
          <cell r="H26">
            <v>2492870.6804299997</v>
          </cell>
          <cell r="I26">
            <v>2555290.0435859999</v>
          </cell>
          <cell r="J26">
            <v>4931696.6335319998</v>
          </cell>
          <cell r="K26">
            <v>8105297.8707762575</v>
          </cell>
          <cell r="L26">
            <v>15954873.558034485</v>
          </cell>
          <cell r="P26" t="str">
            <v>SERVICIO DE LA DEUDA</v>
          </cell>
          <cell r="S26">
            <v>4.2442048364811882</v>
          </cell>
          <cell r="T26">
            <v>4.8507115193392645</v>
          </cell>
          <cell r="U26">
            <v>4.5209124000205634</v>
          </cell>
          <cell r="V26">
            <v>4.6952835326633569</v>
          </cell>
          <cell r="W26">
            <v>5.7186770919923413</v>
          </cell>
          <cell r="X26">
            <v>4.4910871610691521</v>
          </cell>
          <cell r="Y26">
            <v>6.8110758351835914</v>
          </cell>
          <cell r="Z26">
            <v>9.0127872136859288</v>
          </cell>
          <cell r="AA26">
            <v>14.637959034192823</v>
          </cell>
        </row>
        <row r="27">
          <cell r="A27" t="str">
            <v>1.</v>
          </cell>
          <cell r="B27" t="str">
            <v>INTERNA</v>
          </cell>
          <cell r="D27">
            <v>53495.635999999999</v>
          </cell>
          <cell r="E27">
            <v>317438.14600000001</v>
          </cell>
          <cell r="F27">
            <v>191249.383</v>
          </cell>
          <cell r="G27">
            <v>342860.55699999997</v>
          </cell>
          <cell r="H27">
            <v>1209860.2339999999</v>
          </cell>
          <cell r="I27">
            <v>1316512.6035509999</v>
          </cell>
          <cell r="J27">
            <v>3410773.4025599998</v>
          </cell>
          <cell r="K27">
            <v>5774404.6764245965</v>
          </cell>
          <cell r="L27">
            <v>12048979.051885806</v>
          </cell>
          <cell r="P27" t="str">
            <v>1.</v>
          </cell>
          <cell r="Q27" t="str">
            <v>INTERNA</v>
          </cell>
          <cell r="S27">
            <v>0.35365040623533223</v>
          </cell>
          <cell r="T27">
            <v>1.5692912372191545</v>
          </cell>
          <cell r="U27">
            <v>0.72882531919508009</v>
          </cell>
          <cell r="V27">
            <v>1.0346287657471622</v>
          </cell>
          <cell r="W27">
            <v>2.7754347864907527</v>
          </cell>
          <cell r="X27">
            <v>2.3138558638518121</v>
          </cell>
          <cell r="Y27">
            <v>4.7105566355215256</v>
          </cell>
          <cell r="Z27">
            <v>6.4209214101768168</v>
          </cell>
          <cell r="AA27">
            <v>11.054456879511593</v>
          </cell>
        </row>
        <row r="28">
          <cell r="B28" t="str">
            <v>1.1.</v>
          </cell>
          <cell r="C28" t="str">
            <v>Vigencia</v>
          </cell>
          <cell r="D28">
            <v>43883.635999999999</v>
          </cell>
          <cell r="E28">
            <v>303956</v>
          </cell>
          <cell r="F28">
            <v>181226.709</v>
          </cell>
          <cell r="G28">
            <v>322907.95699999999</v>
          </cell>
          <cell r="H28">
            <v>1121100.2999999998</v>
          </cell>
          <cell r="I28">
            <v>1288610.748864</v>
          </cell>
          <cell r="J28">
            <v>3407106.3435379998</v>
          </cell>
          <cell r="K28">
            <v>5204532.9409779999</v>
          </cell>
          <cell r="L28">
            <v>10199179.051885806</v>
          </cell>
          <cell r="Q28" t="str">
            <v>1.1.</v>
          </cell>
          <cell r="R28" t="str">
            <v>Vigencia</v>
          </cell>
          <cell r="S28">
            <v>0.29010713506581076</v>
          </cell>
          <cell r="T28">
            <v>1.5026407295744015</v>
          </cell>
          <cell r="U28">
            <v>0.69063027530707843</v>
          </cell>
          <cell r="V28">
            <v>0.97441905806869411</v>
          </cell>
          <cell r="W28">
            <v>2.5718183673811188</v>
          </cell>
          <cell r="X28">
            <v>2.2648165535514644</v>
          </cell>
          <cell r="Y28">
            <v>4.7054921275140549</v>
          </cell>
          <cell r="Z28">
            <v>5.7872454154681607</v>
          </cell>
          <cell r="AA28">
            <v>9.3573392857582771</v>
          </cell>
        </row>
        <row r="29">
          <cell r="B29" t="str">
            <v>1.2.</v>
          </cell>
          <cell r="C29" t="str">
            <v>Reservas de apropiación</v>
          </cell>
          <cell r="D29">
            <v>0</v>
          </cell>
          <cell r="E29">
            <v>2300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200</v>
          </cell>
          <cell r="L29">
            <v>0</v>
          </cell>
          <cell r="Q29" t="str">
            <v>1.2.</v>
          </cell>
          <cell r="R29" t="str">
            <v>Reservas de apropiación</v>
          </cell>
          <cell r="S29">
            <v>0</v>
          </cell>
          <cell r="T29">
            <v>1.137030911717855E-2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2.2239249827403964E-4</v>
          </cell>
          <cell r="AA29">
            <v>0</v>
          </cell>
        </row>
        <row r="30">
          <cell r="B30" t="str">
            <v>1.3.</v>
          </cell>
          <cell r="C30" t="str">
            <v>Reservas de Tesorería</v>
          </cell>
          <cell r="D30">
            <v>1630.654</v>
          </cell>
          <cell r="E30">
            <v>9612</v>
          </cell>
          <cell r="F30">
            <v>11182.146000000001</v>
          </cell>
          <cell r="G30">
            <v>10022.674000000001</v>
          </cell>
          <cell r="H30">
            <v>19952.599999999999</v>
          </cell>
          <cell r="I30">
            <v>88759.933999999994</v>
          </cell>
          <cell r="J30">
            <v>27901.854686999999</v>
          </cell>
          <cell r="K30">
            <v>3667.0590219999999</v>
          </cell>
          <cell r="L30">
            <v>569671.7354465964</v>
          </cell>
          <cell r="Q30" t="str">
            <v>1.3.</v>
          </cell>
          <cell r="R30" t="str">
            <v>Reservas de Tesorería</v>
          </cell>
          <cell r="S30">
            <v>1.0779971837876073E-2</v>
          </cell>
          <cell r="T30">
            <v>4.7518004884487056E-2</v>
          </cell>
          <cell r="U30">
            <v>4.2613633570446542E-2</v>
          </cell>
          <cell r="V30">
            <v>3.024479374600729E-2</v>
          </cell>
          <cell r="W30">
            <v>4.5771518531400372E-2</v>
          </cell>
          <cell r="X30">
            <v>0.15600131226016306</v>
          </cell>
          <cell r="Y30">
            <v>3.8534740138572762E-2</v>
          </cell>
          <cell r="Z30">
            <v>4.0776320861046818E-3</v>
          </cell>
          <cell r="AA30">
            <v>0.52265105681176505</v>
          </cell>
        </row>
        <row r="31">
          <cell r="B31" t="str">
            <v>1.4.</v>
          </cell>
          <cell r="C31" t="str">
            <v>Deuda Flotante</v>
          </cell>
          <cell r="D31">
            <v>7981.3459999999995</v>
          </cell>
          <cell r="E31">
            <v>1570.1460000000006</v>
          </cell>
          <cell r="F31">
            <v>-1159.4719999999998</v>
          </cell>
          <cell r="G31">
            <v>9929.9259999999977</v>
          </cell>
          <cell r="H31">
            <v>68807.334000000003</v>
          </cell>
          <cell r="I31">
            <v>-60858.079312999995</v>
          </cell>
          <cell r="J31">
            <v>-24234.795664999998</v>
          </cell>
          <cell r="K31">
            <v>566004.67642459646</v>
          </cell>
          <cell r="L31">
            <v>1280128.2645534035</v>
          </cell>
          <cell r="Q31" t="str">
            <v>1.4.</v>
          </cell>
          <cell r="R31" t="str">
            <v>Deuda Flotante</v>
          </cell>
          <cell r="S31">
            <v>5.2763299331645364E-2</v>
          </cell>
          <cell r="T31">
            <v>7.762193643087582E-3</v>
          </cell>
          <cell r="U31">
            <v>-4.418589682444924E-3</v>
          </cell>
          <cell r="V31">
            <v>2.9964913932461049E-2</v>
          </cell>
          <cell r="W31">
            <v>0.15784490057823317</v>
          </cell>
          <cell r="X31">
            <v>-0.10696200195981539</v>
          </cell>
          <cell r="Y31">
            <v>-3.3470232131102652E-2</v>
          </cell>
          <cell r="Z31">
            <v>0.62937597012427704</v>
          </cell>
          <cell r="AA31">
            <v>1.1744665369415503</v>
          </cell>
        </row>
        <row r="32">
          <cell r="A32" t="str">
            <v>2.</v>
          </cell>
          <cell r="B32" t="str">
            <v>EXTERNA</v>
          </cell>
          <cell r="D32">
            <v>588512.49699999997</v>
          </cell>
          <cell r="E32">
            <v>663769.69799999997</v>
          </cell>
          <cell r="F32">
            <v>995072.88699999999</v>
          </cell>
          <cell r="G32">
            <v>1213086.4459999998</v>
          </cell>
          <cell r="H32">
            <v>1283010.44643</v>
          </cell>
          <cell r="I32">
            <v>1238777.440035</v>
          </cell>
          <cell r="J32">
            <v>1520923.2309719999</v>
          </cell>
          <cell r="K32">
            <v>2330893.194351661</v>
          </cell>
          <cell r="L32">
            <v>3905894.5061486787</v>
          </cell>
          <cell r="P32" t="str">
            <v>2.</v>
          </cell>
          <cell r="Q32" t="str">
            <v>EXTERNA</v>
          </cell>
          <cell r="S32">
            <v>3.8905544302458566</v>
          </cell>
          <cell r="T32">
            <v>3.2814202821201093</v>
          </cell>
          <cell r="U32">
            <v>3.7920870808254832</v>
          </cell>
          <cell r="V32">
            <v>3.6606547669161946</v>
          </cell>
          <cell r="W32">
            <v>2.9432423055015895</v>
          </cell>
          <cell r="X32">
            <v>2.17723129721734</v>
          </cell>
          <cell r="Y32">
            <v>2.1005191996620658</v>
          </cell>
          <cell r="Z32">
            <v>2.5918658035091124</v>
          </cell>
          <cell r="AA32">
            <v>3.5835021546812307</v>
          </cell>
        </row>
        <row r="33">
          <cell r="B33" t="str">
            <v>2.1.</v>
          </cell>
          <cell r="C33" t="str">
            <v>Vigencia</v>
          </cell>
          <cell r="D33">
            <v>502217.49699999997</v>
          </cell>
          <cell r="E33">
            <v>622360</v>
          </cell>
          <cell r="F33">
            <v>984036.4</v>
          </cell>
          <cell r="G33">
            <v>1127655.3459999999</v>
          </cell>
          <cell r="H33">
            <v>1264475.7</v>
          </cell>
          <cell r="I33">
            <v>1227136.3594519999</v>
          </cell>
          <cell r="J33">
            <v>1479298.6209249999</v>
          </cell>
          <cell r="K33">
            <v>1924315.2899529999</v>
          </cell>
          <cell r="L33">
            <v>3722794.5061486787</v>
          </cell>
          <cell r="Q33" t="str">
            <v>2.1.</v>
          </cell>
          <cell r="R33" t="str">
            <v>Vigencia</v>
          </cell>
          <cell r="S33">
            <v>3.3200730959164919</v>
          </cell>
          <cell r="T33">
            <v>3.0767067748553227</v>
          </cell>
          <cell r="U33">
            <v>3.7500285338414789</v>
          </cell>
          <cell r="V33">
            <v>3.4028547028819336</v>
          </cell>
          <cell r="W33">
            <v>2.9007233611186236</v>
          </cell>
          <cell r="X33">
            <v>2.1567713468181622</v>
          </cell>
          <cell r="Y33">
            <v>2.0430322135988095</v>
          </cell>
          <cell r="Z33">
            <v>2.1397664239979028</v>
          </cell>
          <cell r="AA33">
            <v>3.4155152201930523</v>
          </cell>
        </row>
        <row r="34">
          <cell r="B34" t="str">
            <v>2.2.</v>
          </cell>
          <cell r="C34" t="str">
            <v>Reservas de apropiación</v>
          </cell>
          <cell r="D34">
            <v>0</v>
          </cell>
          <cell r="E34">
            <v>799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260.10000000000002</v>
          </cell>
          <cell r="L34">
            <v>0</v>
          </cell>
          <cell r="Q34" t="str">
            <v>2.2.</v>
          </cell>
          <cell r="R34" t="str">
            <v>Reservas de apropiación</v>
          </cell>
          <cell r="S34">
            <v>0</v>
          </cell>
          <cell r="T34">
            <v>3.9499465150546354E-3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2.8922144400538854E-4</v>
          </cell>
          <cell r="AA34">
            <v>0</v>
          </cell>
        </row>
        <row r="35">
          <cell r="B35" t="str">
            <v>2.3.</v>
          </cell>
          <cell r="C35" t="str">
            <v>Reservas de Tesorería</v>
          </cell>
          <cell r="D35">
            <v>18709.312999999998</v>
          </cell>
          <cell r="E35">
            <v>86295</v>
          </cell>
          <cell r="F35">
            <v>40610.697999999997</v>
          </cell>
          <cell r="G35">
            <v>11036.486999999999</v>
          </cell>
          <cell r="H35">
            <v>85431.099999999991</v>
          </cell>
          <cell r="I35">
            <v>18534.746429999999</v>
          </cell>
          <cell r="J35">
            <v>11641.080583000001</v>
          </cell>
          <cell r="K35">
            <v>41624.610047000002</v>
          </cell>
          <cell r="L35">
            <v>406317.8043986609</v>
          </cell>
          <cell r="Q35" t="str">
            <v>2.3.</v>
          </cell>
          <cell r="R35" t="str">
            <v>Reservas de Tesorería</v>
          </cell>
          <cell r="S35">
            <v>0.12368403551336377</v>
          </cell>
          <cell r="T35">
            <v>0.42660905446387953</v>
          </cell>
          <cell r="U35">
            <v>0.15476183226476081</v>
          </cell>
          <cell r="V35">
            <v>3.3304113552480176E-2</v>
          </cell>
          <cell r="W35">
            <v>0.19598003151508667</v>
          </cell>
          <cell r="X35">
            <v>3.2576013018321678E-2</v>
          </cell>
          <cell r="Y35">
            <v>1.6077283041943974E-2</v>
          </cell>
          <cell r="Z35">
            <v>4.6285005090175101E-2</v>
          </cell>
          <cell r="AA35">
            <v>0.37278035165973927</v>
          </cell>
        </row>
        <row r="36">
          <cell r="B36" t="str">
            <v>2.4.</v>
          </cell>
          <cell r="C36" t="str">
            <v>Deuda Flotante</v>
          </cell>
          <cell r="D36">
            <v>67585.687000000005</v>
          </cell>
          <cell r="E36">
            <v>-45684.302000000003</v>
          </cell>
          <cell r="F36">
            <v>-29574.210999999996</v>
          </cell>
          <cell r="G36">
            <v>74394.612999999998</v>
          </cell>
          <cell r="H36">
            <v>-66896.353569999992</v>
          </cell>
          <cell r="I36">
            <v>-6893.6658469999984</v>
          </cell>
          <cell r="J36">
            <v>29983.529463999999</v>
          </cell>
          <cell r="K36">
            <v>364693.1943516609</v>
          </cell>
          <cell r="L36">
            <v>-223217.8043986609</v>
          </cell>
          <cell r="Q36" t="str">
            <v>2.4.</v>
          </cell>
          <cell r="R36" t="str">
            <v>Deuda Flotante</v>
          </cell>
          <cell r="S36">
            <v>0.44679729881600083</v>
          </cell>
          <cell r="T36">
            <v>-0.22584549371414708</v>
          </cell>
          <cell r="U36">
            <v>-0.11270328528075639</v>
          </cell>
          <cell r="V36">
            <v>0.22449595048178086</v>
          </cell>
          <cell r="W36">
            <v>-0.15346108713212142</v>
          </cell>
          <cell r="X36">
            <v>-1.2116062619143773E-2</v>
          </cell>
          <cell r="Y36">
            <v>4.140970302131227E-2</v>
          </cell>
          <cell r="Z36">
            <v>0.40552515297702868</v>
          </cell>
          <cell r="AA36">
            <v>-0.20479341717156105</v>
          </cell>
        </row>
        <row r="38">
          <cell r="A38" t="str">
            <v>INVERSION</v>
          </cell>
          <cell r="D38">
            <v>401180.27699999989</v>
          </cell>
          <cell r="E38">
            <v>698543.87199999997</v>
          </cell>
          <cell r="F38">
            <v>1001927.9469999998</v>
          </cell>
          <cell r="G38">
            <v>1084661.3589999999</v>
          </cell>
          <cell r="H38">
            <v>1426368.5948099999</v>
          </cell>
          <cell r="I38">
            <v>2390426.667376</v>
          </cell>
          <cell r="J38">
            <v>3155755.68042127</v>
          </cell>
          <cell r="K38">
            <v>4182411.6367080738</v>
          </cell>
          <cell r="L38">
            <v>2286180.076307606</v>
          </cell>
          <cell r="P38" t="str">
            <v>INVERSION</v>
          </cell>
          <cell r="S38">
            <v>2.6521334924339075</v>
          </cell>
          <cell r="T38">
            <v>3.4533303289351327</v>
          </cell>
          <cell r="U38">
            <v>3.8182107797061291</v>
          </cell>
          <cell r="V38">
            <v>3.2731144490201882</v>
          </cell>
          <cell r="W38">
            <v>3.2721077238030847</v>
          </cell>
          <cell r="X38">
            <v>4.2013291376753887</v>
          </cell>
          <cell r="Y38">
            <v>4.3583563332984143</v>
          </cell>
          <cell r="Z38">
            <v>4.6506848634896176</v>
          </cell>
          <cell r="AA38">
            <v>2.0974788787922671</v>
          </cell>
        </row>
        <row r="39">
          <cell r="B39" t="str">
            <v>1.1.</v>
          </cell>
          <cell r="C39" t="str">
            <v>Vigencia</v>
          </cell>
          <cell r="D39">
            <v>300944.17699999997</v>
          </cell>
          <cell r="E39">
            <v>509847</v>
          </cell>
          <cell r="F39">
            <v>740705.81499999994</v>
          </cell>
          <cell r="G39">
            <v>698011.73499999999</v>
          </cell>
          <cell r="H39">
            <v>958714.70000000007</v>
          </cell>
          <cell r="I39">
            <v>1384495.9769009999</v>
          </cell>
          <cell r="J39">
            <v>1677982.626127</v>
          </cell>
          <cell r="K39">
            <v>2146733.9303026702</v>
          </cell>
          <cell r="L39">
            <v>439348.78469574777</v>
          </cell>
          <cell r="Q39" t="str">
            <v>1.1.</v>
          </cell>
          <cell r="R39" t="str">
            <v>Vigencia</v>
          </cell>
          <cell r="S39">
            <v>1.9894899548480498</v>
          </cell>
          <cell r="T39">
            <v>2.5204860836809271</v>
          </cell>
          <cell r="U39">
            <v>2.8227288557946713</v>
          </cell>
          <cell r="V39">
            <v>2.106346166438986</v>
          </cell>
          <cell r="W39">
            <v>2.1993037327153329</v>
          </cell>
          <cell r="X39">
            <v>2.4333410299231679</v>
          </cell>
          <cell r="Y39">
            <v>2.3174310518135717</v>
          </cell>
          <cell r="Z39">
            <v>2.3870876094482947</v>
          </cell>
          <cell r="AA39">
            <v>0.40308495637435993</v>
          </cell>
        </row>
        <row r="40">
          <cell r="B40" t="str">
            <v>1.2.</v>
          </cell>
          <cell r="C40" t="str">
            <v>Reservas de apropiación</v>
          </cell>
          <cell r="D40">
            <v>44156.1</v>
          </cell>
          <cell r="E40">
            <v>131762</v>
          </cell>
          <cell r="F40">
            <v>153077.386</v>
          </cell>
          <cell r="G40">
            <v>263387.62400000001</v>
          </cell>
          <cell r="H40">
            <v>301579.3</v>
          </cell>
          <cell r="I40">
            <v>426682.572744</v>
          </cell>
          <cell r="J40">
            <v>544215.95600500004</v>
          </cell>
          <cell r="K40">
            <v>958608.97140806005</v>
          </cell>
          <cell r="L40">
            <v>1105971.7226547827</v>
          </cell>
          <cell r="Q40" t="str">
            <v>1.2.</v>
          </cell>
          <cell r="R40" t="str">
            <v>Reservas de apropiación</v>
          </cell>
          <cell r="S40">
            <v>0.29190834749152161</v>
          </cell>
          <cell r="T40">
            <v>0.65138029125986086</v>
          </cell>
          <cell r="U40">
            <v>0.58335704389173626</v>
          </cell>
          <cell r="V40">
            <v>0.79480828800087888</v>
          </cell>
          <cell r="W40">
            <v>0.69182675534199811</v>
          </cell>
          <cell r="X40">
            <v>0.74992215819590957</v>
          </cell>
          <cell r="Y40">
            <v>0.75160668275175668</v>
          </cell>
          <cell r="Z40">
            <v>1.0659372200967294</v>
          </cell>
          <cell r="AA40">
            <v>1.0146848679376657</v>
          </cell>
        </row>
        <row r="41">
          <cell r="B41" t="str">
            <v>1.3.</v>
          </cell>
          <cell r="C41" t="str">
            <v>Reservas de Tesorería</v>
          </cell>
          <cell r="D41">
            <v>93412.69200000001</v>
          </cell>
          <cell r="E41">
            <v>56080</v>
          </cell>
          <cell r="F41">
            <v>56934.872000000003</v>
          </cell>
          <cell r="G41">
            <v>108144.746</v>
          </cell>
          <cell r="H41">
            <v>123262</v>
          </cell>
          <cell r="I41">
            <v>166074.59480999998</v>
          </cell>
          <cell r="J41">
            <v>579248.11773099995</v>
          </cell>
          <cell r="K41">
            <v>933557.09828926995</v>
          </cell>
          <cell r="L41">
            <v>1077068.7349973437</v>
          </cell>
          <cell r="Q41" t="str">
            <v>1.3.</v>
          </cell>
          <cell r="R41" t="str">
            <v>Reservas de Tesorería</v>
          </cell>
          <cell r="S41">
            <v>0.61753516629535865</v>
          </cell>
          <cell r="T41">
            <v>0.27723779795277087</v>
          </cell>
          <cell r="U41">
            <v>0.21697103335873782</v>
          </cell>
          <cell r="V41">
            <v>0.32634160678920082</v>
          </cell>
          <cell r="W41">
            <v>0.28276459795803421</v>
          </cell>
          <cell r="X41">
            <v>0.29188681825106888</v>
          </cell>
          <cell r="Y41">
            <v>0.79998895926159852</v>
          </cell>
          <cell r="Z41">
            <v>1.0380804768500695</v>
          </cell>
          <cell r="AA41">
            <v>0.98816753154158254</v>
          </cell>
        </row>
        <row r="42">
          <cell r="B42" t="str">
            <v>1.4.</v>
          </cell>
          <cell r="C42" t="str">
            <v>Deuda Flotante</v>
          </cell>
          <cell r="D42">
            <v>-37332.69200000001</v>
          </cell>
          <cell r="E42">
            <v>854.87200000000303</v>
          </cell>
          <cell r="F42">
            <v>51209.873999999996</v>
          </cell>
          <cell r="G42">
            <v>15117.254000000001</v>
          </cell>
          <cell r="H42">
            <v>42812.59480999998</v>
          </cell>
          <cell r="I42">
            <v>413173.52292099997</v>
          </cell>
          <cell r="J42">
            <v>354308.98055827001</v>
          </cell>
          <cell r="K42">
            <v>143511.63670807378</v>
          </cell>
          <cell r="L42">
            <v>-336209.16604026826</v>
          </cell>
          <cell r="Q42" t="str">
            <v>1.4.</v>
          </cell>
          <cell r="R42" t="str">
            <v>Deuda Flotante</v>
          </cell>
          <cell r="S42">
            <v>-0.24679997620102212</v>
          </cell>
          <cell r="T42">
            <v>4.2261560415742154E-3</v>
          </cell>
          <cell r="U42">
            <v>0.19515384666098415</v>
          </cell>
          <cell r="V42">
            <v>4.5618387791122782E-2</v>
          </cell>
          <cell r="W42">
            <v>9.8212637787719381E-2</v>
          </cell>
          <cell r="X42">
            <v>0.72617913130524148</v>
          </cell>
          <cell r="Y42">
            <v>0.48932963947148822</v>
          </cell>
          <cell r="Z42">
            <v>0.15957955709452451</v>
          </cell>
          <cell r="AA42">
            <v>-0.30845847706134122</v>
          </cell>
        </row>
        <row r="44">
          <cell r="A44" t="str">
            <v>TOTAL</v>
          </cell>
          <cell r="D44">
            <v>2557359.9179999996</v>
          </cell>
          <cell r="E44">
            <v>3722729.2560000001</v>
          </cell>
          <cell r="F44">
            <v>5028291.368999999</v>
          </cell>
          <cell r="G44">
            <v>6999904.296000001</v>
          </cell>
          <cell r="H44">
            <v>10267718.256239997</v>
          </cell>
          <cell r="I44">
            <v>13362172.286022998</v>
          </cell>
          <cell r="J44">
            <v>18831778.02793254</v>
          </cell>
          <cell r="K44">
            <v>25766957.505246505</v>
          </cell>
          <cell r="L44">
            <v>36855672.000612743</v>
          </cell>
          <cell r="P44" t="str">
            <v>TOTAL</v>
          </cell>
          <cell r="S44">
            <v>16.906264538861745</v>
          </cell>
          <cell r="T44">
            <v>18.403731478384401</v>
          </cell>
          <cell r="U44">
            <v>19.16213273230424</v>
          </cell>
          <cell r="V44">
            <v>21.123171488398242</v>
          </cell>
          <cell r="W44">
            <v>23.554276457238004</v>
          </cell>
          <cell r="X44">
            <v>23.484880140469357</v>
          </cell>
          <cell r="Y44">
            <v>26.008223496044923</v>
          </cell>
          <cell r="Z44">
            <v>28.651890262563928</v>
          </cell>
          <cell r="AA44">
            <v>33.813606542243129</v>
          </cell>
        </row>
        <row r="45">
          <cell r="C45" t="str">
            <v>Vigencia</v>
          </cell>
          <cell r="D45">
            <v>2272076.5039999997</v>
          </cell>
          <cell r="E45">
            <v>3302176</v>
          </cell>
          <cell r="F45">
            <v>4628191.3469999991</v>
          </cell>
          <cell r="G45">
            <v>6291665.8440000005</v>
          </cell>
          <cell r="H45">
            <v>9373474.9999999981</v>
          </cell>
          <cell r="I45">
            <v>11670494.857997</v>
          </cell>
          <cell r="J45">
            <v>16469406.425021999</v>
          </cell>
          <cell r="K45">
            <v>21232333.953963906</v>
          </cell>
          <cell r="L45">
            <v>31138731.894625232</v>
          </cell>
          <cell r="R45" t="str">
            <v>Vigencia</v>
          </cell>
          <cell r="S45">
            <v>15.02030518222745</v>
          </cell>
          <cell r="T45">
            <v>16.324679077968778</v>
          </cell>
          <cell r="U45">
            <v>17.637406107465363</v>
          </cell>
          <cell r="V45">
            <v>18.985964800469304</v>
          </cell>
          <cell r="W45">
            <v>21.502871037665166</v>
          </cell>
          <cell r="X45">
            <v>20.511647885779386</v>
          </cell>
          <cell r="Y45">
            <v>22.745595371495362</v>
          </cell>
          <cell r="Z45">
            <v>23.609558961053754</v>
          </cell>
          <cell r="AA45">
            <v>28.568542407577031</v>
          </cell>
        </row>
        <row r="46">
          <cell r="C46" t="str">
            <v>Reservas de apropiación</v>
          </cell>
          <cell r="D46">
            <v>83376.41399999999</v>
          </cell>
          <cell r="E46">
            <v>216155</v>
          </cell>
          <cell r="F46">
            <v>221817.58899999998</v>
          </cell>
          <cell r="G46">
            <v>374226.598</v>
          </cell>
          <cell r="H46">
            <v>409219.1</v>
          </cell>
          <cell r="I46">
            <v>630987.60453799996</v>
          </cell>
          <cell r="J46">
            <v>744073.92789699999</v>
          </cell>
          <cell r="K46">
            <v>1154768.3710225602</v>
          </cell>
          <cell r="L46">
            <v>2065027.499342344</v>
          </cell>
          <cell r="R46" t="str">
            <v>Reservas de apropiación</v>
          </cell>
          <cell r="S46">
            <v>0.55118706657764083</v>
          </cell>
          <cell r="T46">
            <v>1.0685865944450998</v>
          </cell>
          <cell r="U46">
            <v>0.84531658387628927</v>
          </cell>
          <cell r="V46">
            <v>1.1292800973851873</v>
          </cell>
          <cell r="W46">
            <v>0.9387538275238807</v>
          </cell>
          <cell r="X46">
            <v>1.109001436704818</v>
          </cell>
          <cell r="Y46">
            <v>1.0276268648462701</v>
          </cell>
          <cell r="Z46">
            <v>1.2840591147977511</v>
          </cell>
          <cell r="AA46">
            <v>1.8945802252774924</v>
          </cell>
        </row>
        <row r="47">
          <cell r="C47" t="str">
            <v>Reservas de Tesorería</v>
          </cell>
          <cell r="D47">
            <v>198262.264</v>
          </cell>
          <cell r="E47">
            <v>201907</v>
          </cell>
          <cell r="F47">
            <v>204398.25600000002</v>
          </cell>
          <cell r="G47">
            <v>178282.43299999999</v>
          </cell>
          <cell r="H47">
            <v>334011.85399999999</v>
          </cell>
          <cell r="I47">
            <v>485024.15623999998</v>
          </cell>
          <cell r="J47">
            <v>1060689.8234879998</v>
          </cell>
          <cell r="K47">
            <v>1618297.6750135398</v>
          </cell>
          <cell r="L47">
            <v>3379855.1802600399</v>
          </cell>
          <cell r="R47" t="str">
            <v>Reservas de Tesorería</v>
          </cell>
          <cell r="S47">
            <v>1.3106775701243496</v>
          </cell>
          <cell r="T47">
            <v>0.99815000127050846</v>
          </cell>
          <cell r="U47">
            <v>0.7789338811729275</v>
          </cell>
          <cell r="V47">
            <v>0.53799169908363409</v>
          </cell>
          <cell r="W47">
            <v>0.7662274473035291</v>
          </cell>
          <cell r="X47">
            <v>0.85246125635152425</v>
          </cell>
          <cell r="Y47">
            <v>1.4648992754873165</v>
          </cell>
          <cell r="Z47">
            <v>1.7994863144866549</v>
          </cell>
          <cell r="AA47">
            <v>3.1008820903652272</v>
          </cell>
        </row>
        <row r="48">
          <cell r="C48" t="str">
            <v>Deuda Flotante</v>
          </cell>
          <cell r="D48">
            <v>3644.7359999999971</v>
          </cell>
          <cell r="E48">
            <v>2491.2560000000012</v>
          </cell>
          <cell r="F48">
            <v>-26115.823000000004</v>
          </cell>
          <cell r="G48">
            <v>155729.42100000003</v>
          </cell>
          <cell r="H48">
            <v>151012.30223999999</v>
          </cell>
          <cell r="I48">
            <v>575665.66724799993</v>
          </cell>
          <cell r="J48">
            <v>557607.85152554</v>
          </cell>
          <cell r="K48">
            <v>1761557.5052465</v>
          </cell>
          <cell r="L48">
            <v>272057.42638512759</v>
          </cell>
          <cell r="R48" t="str">
            <v>Deuda Flotante</v>
          </cell>
          <cell r="S48">
            <v>2.4094719932305109E-2</v>
          </cell>
          <cell r="T48">
            <v>1.2315804700011208E-2</v>
          </cell>
          <cell r="U48">
            <v>-9.9523840210335307E-2</v>
          </cell>
          <cell r="V48">
            <v>0.46993489146011708</v>
          </cell>
          <cell r="W48">
            <v>0.34642414474542632</v>
          </cell>
          <cell r="X48">
            <v>1.0117695616336349</v>
          </cell>
          <cell r="Y48">
            <v>0.77010198421597664</v>
          </cell>
          <cell r="Z48">
            <v>1.9587858722257692</v>
          </cell>
          <cell r="AA48">
            <v>0.24960181902337952</v>
          </cell>
        </row>
        <row r="50">
          <cell r="Q50" t="str">
            <v>PIB</v>
          </cell>
          <cell r="S50">
            <v>15126700</v>
          </cell>
          <cell r="T50">
            <v>20228122</v>
          </cell>
          <cell r="U50">
            <v>26240771</v>
          </cell>
          <cell r="V50">
            <v>33138510</v>
          </cell>
          <cell r="W50">
            <v>43591737.045630313</v>
          </cell>
          <cell r="X50">
            <v>56896914.977212004</v>
          </cell>
          <cell r="Y50">
            <v>72407014</v>
          </cell>
          <cell r="Z50">
            <v>89931091</v>
          </cell>
          <cell r="AA50">
            <v>108996572</v>
          </cell>
        </row>
        <row r="51">
          <cell r="A51" t="str">
            <v>C:\CARLOSJ\PRES9194\PAGOS.XLS</v>
          </cell>
          <cell r="I51" t="str">
            <v>Rango FMI 1</v>
          </cell>
          <cell r="P51" t="str">
            <v>C:\CARLOSJ\PRES9194\PAGOS.XLS</v>
          </cell>
          <cell r="X51" t="str">
            <v>Rango FMI 2</v>
          </cell>
        </row>
      </sheetData>
      <sheetData sheetId="1" refreshError="1">
        <row r="2">
          <cell r="A2" t="str">
            <v>PAGOS POR NUMERALES CON RECURSOS DE LA NACION</v>
          </cell>
        </row>
        <row r="3">
          <cell r="A3" t="str">
            <v>Clasificación anterior al Decreto 568 de 1996</v>
          </cell>
        </row>
        <row r="4">
          <cell r="A4" t="str">
            <v>Millones de pesos</v>
          </cell>
        </row>
        <row r="6">
          <cell r="A6" t="str">
            <v/>
          </cell>
          <cell r="AE6" t="str">
            <v>Proyección</v>
          </cell>
          <cell r="AH6" t="str">
            <v>Proyección</v>
          </cell>
          <cell r="AJ6" t="str">
            <v>TASAS DE CRECIMIENTO</v>
          </cell>
        </row>
        <row r="7">
          <cell r="A7" t="str">
            <v>CONCEPTOS</v>
          </cell>
          <cell r="D7">
            <v>1970</v>
          </cell>
          <cell r="E7">
            <v>1971</v>
          </cell>
          <cell r="F7">
            <v>1972</v>
          </cell>
          <cell r="G7">
            <v>1973</v>
          </cell>
          <cell r="H7">
            <v>1974</v>
          </cell>
          <cell r="I7">
            <v>1975</v>
          </cell>
          <cell r="J7">
            <v>1976</v>
          </cell>
          <cell r="K7">
            <v>1977</v>
          </cell>
          <cell r="L7">
            <v>1978</v>
          </cell>
          <cell r="M7">
            <v>1979</v>
          </cell>
          <cell r="N7">
            <v>1980</v>
          </cell>
          <cell r="O7">
            <v>1981</v>
          </cell>
          <cell r="P7">
            <v>1982</v>
          </cell>
          <cell r="Q7">
            <v>1983</v>
          </cell>
          <cell r="R7">
            <v>1984</v>
          </cell>
          <cell r="S7">
            <v>1985</v>
          </cell>
          <cell r="T7">
            <v>1986</v>
          </cell>
          <cell r="U7">
            <v>1987</v>
          </cell>
          <cell r="V7">
            <v>1988</v>
          </cell>
          <cell r="W7">
            <v>1989</v>
          </cell>
          <cell r="X7">
            <v>1990</v>
          </cell>
          <cell r="Y7">
            <v>1991</v>
          </cell>
          <cell r="Z7">
            <v>1992</v>
          </cell>
          <cell r="AA7">
            <v>1993</v>
          </cell>
          <cell r="AB7">
            <v>1994</v>
          </cell>
          <cell r="AC7">
            <v>1995</v>
          </cell>
          <cell r="AD7">
            <v>1996</v>
          </cell>
          <cell r="AE7">
            <v>1997</v>
          </cell>
          <cell r="AH7">
            <v>1998</v>
          </cell>
          <cell r="AJ7" t="str">
            <v>91/90</v>
          </cell>
          <cell r="AK7" t="str">
            <v>92/91</v>
          </cell>
          <cell r="AL7" t="str">
            <v>93/92</v>
          </cell>
          <cell r="AM7" t="str">
            <v>94/93</v>
          </cell>
          <cell r="AN7" t="str">
            <v>95/94</v>
          </cell>
          <cell r="AO7" t="str">
            <v>96/95</v>
          </cell>
          <cell r="AP7" t="str">
            <v>97/96</v>
          </cell>
          <cell r="AQ7" t="str">
            <v>97/96</v>
          </cell>
          <cell r="AR7" t="str">
            <v>97/97</v>
          </cell>
          <cell r="AS7" t="str">
            <v>98/97</v>
          </cell>
        </row>
        <row r="8">
          <cell r="AE8" t="str">
            <v>Dic-20-96</v>
          </cell>
          <cell r="AF8" t="str">
            <v>Mayo</v>
          </cell>
          <cell r="AG8" t="str">
            <v>cierre</v>
          </cell>
          <cell r="AH8" t="str">
            <v>Junio 19/97</v>
          </cell>
          <cell r="AP8" t="str">
            <v>Di20/96</v>
          </cell>
          <cell r="AQ8" t="str">
            <v>Mayo/97</v>
          </cell>
          <cell r="AR8">
            <v>35582</v>
          </cell>
          <cell r="AS8">
            <v>35582</v>
          </cell>
        </row>
        <row r="10">
          <cell r="A10" t="str">
            <v>FUNCIONAMIENTO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1130234.436</v>
          </cell>
          <cell r="X10">
            <v>1548761.1129999999</v>
          </cell>
          <cell r="Y10">
            <v>1997227</v>
          </cell>
          <cell r="Z10">
            <v>2886633.1660000002</v>
          </cell>
          <cell r="AA10">
            <v>4303008.3059999999</v>
          </cell>
          <cell r="AB10">
            <v>6242190.2539999997</v>
          </cell>
          <cell r="AC10">
            <v>8186211.6855740007</v>
          </cell>
          <cell r="AD10">
            <v>10546775.576811001</v>
          </cell>
          <cell r="AE10">
            <v>12471901</v>
          </cell>
          <cell r="AF10">
            <v>12965872</v>
          </cell>
          <cell r="AG10">
            <v>12791900</v>
          </cell>
          <cell r="AH10">
            <v>19063262.234000001</v>
          </cell>
          <cell r="AJ10">
            <v>28.95642738158033</v>
          </cell>
          <cell r="AK10">
            <v>44.532051990084256</v>
          </cell>
          <cell r="AL10">
            <v>49.066682829071318</v>
          </cell>
          <cell r="AM10">
            <v>45.065726350006251</v>
          </cell>
          <cell r="AN10">
            <v>31.143258255037498</v>
          </cell>
          <cell r="AO10">
            <v>28.835852063254851</v>
          </cell>
          <cell r="AP10">
            <v>18.253213118725476</v>
          </cell>
          <cell r="AQ10">
            <v>22.936834159132214</v>
          </cell>
          <cell r="AR10">
            <v>21.287306313081245</v>
          </cell>
          <cell r="AS10">
            <v>49.026041745166872</v>
          </cell>
        </row>
        <row r="11">
          <cell r="A11" t="str">
            <v>1.</v>
          </cell>
          <cell r="B11" t="str">
            <v>SERVICIOS PERSONALES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288550.58299999998</v>
          </cell>
          <cell r="X11">
            <v>450682.85099999997</v>
          </cell>
          <cell r="Y11">
            <v>565857</v>
          </cell>
          <cell r="Z11">
            <v>788827.1179999999</v>
          </cell>
          <cell r="AA11">
            <v>1165355.1440000001</v>
          </cell>
          <cell r="AB11">
            <v>1627946.0999999999</v>
          </cell>
          <cell r="AC11">
            <v>2072016.50178</v>
          </cell>
          <cell r="AD11">
            <v>2551305.8536439999</v>
          </cell>
          <cell r="AE11">
            <v>2827001</v>
          </cell>
          <cell r="AF11">
            <v>3038901</v>
          </cell>
          <cell r="AG11">
            <v>3741100</v>
          </cell>
          <cell r="AH11">
            <v>4131300</v>
          </cell>
          <cell r="AJ11">
            <v>25.555476261065913</v>
          </cell>
          <cell r="AK11">
            <v>39.403969200699109</v>
          </cell>
          <cell r="AL11">
            <v>47.732642223894771</v>
          </cell>
          <cell r="AM11">
            <v>39.6952773050959</v>
          </cell>
          <cell r="AN11">
            <v>27.277954827865635</v>
          </cell>
          <cell r="AO11">
            <v>23.131541252314271</v>
          </cell>
          <cell r="AP11">
            <v>10.806040599257361</v>
          </cell>
          <cell r="AQ11">
            <v>19.111591252752923</v>
          </cell>
          <cell r="AR11">
            <v>46.634712363342537</v>
          </cell>
          <cell r="AS11">
            <v>10.430087407446997</v>
          </cell>
        </row>
        <row r="12">
          <cell r="B12" t="str">
            <v>1.1.</v>
          </cell>
          <cell r="C12" t="str">
            <v>Vigencia</v>
          </cell>
          <cell r="W12">
            <v>286526.09999999998</v>
          </cell>
          <cell r="X12">
            <v>448435.77999999997</v>
          </cell>
          <cell r="Y12">
            <v>561895</v>
          </cell>
          <cell r="Z12">
            <v>780872.06299999997</v>
          </cell>
          <cell r="AA12">
            <v>1155639.1529999999</v>
          </cell>
          <cell r="AB12">
            <v>1614299.4</v>
          </cell>
          <cell r="AC12">
            <v>2058168.3357800001</v>
          </cell>
          <cell r="AD12">
            <v>2533434</v>
          </cell>
          <cell r="AE12">
            <v>2801601</v>
          </cell>
          <cell r="AF12">
            <v>3013501</v>
          </cell>
          <cell r="AG12">
            <v>3720242.9032626296</v>
          </cell>
          <cell r="AH12">
            <v>4025801.5790410009</v>
          </cell>
          <cell r="AJ12">
            <v>25.301107775120002</v>
          </cell>
          <cell r="AK12">
            <v>38.971171304247235</v>
          </cell>
          <cell r="AL12">
            <v>47.993404778780004</v>
          </cell>
          <cell r="AM12">
            <v>39.688880894121105</v>
          </cell>
          <cell r="AN12">
            <v>27.49607264798588</v>
          </cell>
          <cell r="AO12">
            <v>23.091680887213961</v>
          </cell>
          <cell r="AP12">
            <v>10.585118854487629</v>
          </cell>
          <cell r="AQ12">
            <v>18.949260174135183</v>
          </cell>
          <cell r="AR12">
            <v>46.845858359153226</v>
          </cell>
          <cell r="AS12">
            <v>8.2134065899406306</v>
          </cell>
        </row>
        <row r="13">
          <cell r="B13" t="str">
            <v>1.2.</v>
          </cell>
          <cell r="C13" t="str">
            <v>Reservas de apropiación</v>
          </cell>
          <cell r="W13">
            <v>0</v>
          </cell>
          <cell r="X13">
            <v>858.06499999999994</v>
          </cell>
          <cell r="Y13">
            <v>974</v>
          </cell>
          <cell r="Z13">
            <v>445.137</v>
          </cell>
          <cell r="AA13">
            <v>4114.1580000000004</v>
          </cell>
          <cell r="AB13">
            <v>4524.2</v>
          </cell>
          <cell r="AC13">
            <v>8374.0679999999993</v>
          </cell>
          <cell r="AD13">
            <v>4569.7269999999999</v>
          </cell>
          <cell r="AE13">
            <v>6300</v>
          </cell>
          <cell r="AF13">
            <v>6300</v>
          </cell>
          <cell r="AG13">
            <v>6443.6396408199998</v>
          </cell>
          <cell r="AH13">
            <v>9822.3828690355003</v>
          </cell>
          <cell r="AI13">
            <v>7001.4620601623456</v>
          </cell>
          <cell r="AJ13">
            <v>13.511214185405551</v>
          </cell>
          <cell r="AK13">
            <v>-54.298049281314164</v>
          </cell>
          <cell r="AL13">
            <v>824.24534469163427</v>
          </cell>
          <cell r="AM13">
            <v>9.9666079912341665</v>
          </cell>
          <cell r="AN13">
            <v>85.09500022103353</v>
          </cell>
          <cell r="AO13">
            <v>-45.430022779848457</v>
          </cell>
          <cell r="AP13">
            <v>37.863815497074562</v>
          </cell>
          <cell r="AQ13">
            <v>37.863815497074562</v>
          </cell>
          <cell r="AR13">
            <v>41.007102630419709</v>
          </cell>
          <cell r="AS13">
            <v>52.435322528147019</v>
          </cell>
        </row>
        <row r="14">
          <cell r="B14" t="str">
            <v>1.3.</v>
          </cell>
          <cell r="C14" t="str">
            <v>Reservas de Tesorería</v>
          </cell>
          <cell r="W14">
            <v>2024.4829999999999</v>
          </cell>
          <cell r="X14">
            <v>1389.0060000000001</v>
          </cell>
          <cell r="Y14">
            <v>2988</v>
          </cell>
          <cell r="Z14">
            <v>7509.9179999999997</v>
          </cell>
          <cell r="AA14">
            <v>5601.8329999999996</v>
          </cell>
          <cell r="AB14">
            <v>9122.5</v>
          </cell>
          <cell r="AC14">
            <v>5474.098</v>
          </cell>
          <cell r="AD14">
            <v>13302.126644</v>
          </cell>
          <cell r="AE14">
            <v>19100</v>
          </cell>
          <cell r="AF14">
            <v>19100</v>
          </cell>
          <cell r="AG14">
            <v>14413.457096550001</v>
          </cell>
          <cell r="AH14">
            <v>95676.038089963811</v>
          </cell>
          <cell r="AI14">
            <v>68198.537939837654</v>
          </cell>
          <cell r="AJ14">
            <v>115.11786126193839</v>
          </cell>
          <cell r="AK14">
            <v>151.33594377510039</v>
          </cell>
          <cell r="AL14">
            <v>-25.407534409829779</v>
          </cell>
          <cell r="AM14">
            <v>62.84848191654411</v>
          </cell>
          <cell r="AN14">
            <v>-39.993444779391616</v>
          </cell>
          <cell r="AO14">
            <v>143.00125142078204</v>
          </cell>
          <cell r="AP14">
            <v>43.586063425543784</v>
          </cell>
          <cell r="AQ14">
            <v>43.586063425543784</v>
          </cell>
          <cell r="AR14">
            <v>8.3545321909205494</v>
          </cell>
          <cell r="AS14">
            <v>563.79659958792809</v>
          </cell>
        </row>
        <row r="15">
          <cell r="A15" t="str">
            <v>2.</v>
          </cell>
          <cell r="B15" t="str">
            <v>GASTOS GENERALES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70047.97</v>
          </cell>
          <cell r="X15">
            <v>78613.885999999999</v>
          </cell>
          <cell r="Y15">
            <v>142240</v>
          </cell>
          <cell r="Z15">
            <v>211058.32</v>
          </cell>
          <cell r="AA15">
            <v>323984.92000000004</v>
          </cell>
          <cell r="AB15">
            <v>505133.27799999999</v>
          </cell>
          <cell r="AC15">
            <v>596351.93934400007</v>
          </cell>
          <cell r="AD15">
            <v>701922.21839000005</v>
          </cell>
          <cell r="AE15">
            <v>788600</v>
          </cell>
          <cell r="AF15">
            <v>790371</v>
          </cell>
          <cell r="AG15">
            <v>868000</v>
          </cell>
          <cell r="AH15">
            <v>1047823.0000000001</v>
          </cell>
          <cell r="AJ15">
            <v>80.93495594404277</v>
          </cell>
          <cell r="AK15">
            <v>48.381833520809913</v>
          </cell>
          <cell r="AL15">
            <v>53.504926979424461</v>
          </cell>
          <cell r="AM15">
            <v>55.912589388419654</v>
          </cell>
          <cell r="AN15">
            <v>18.058335357584589</v>
          </cell>
          <cell r="AO15">
            <v>17.702680595309129</v>
          </cell>
          <cell r="AP15">
            <v>12.348630566049446</v>
          </cell>
          <cell r="AQ15">
            <v>12.600937723965355</v>
          </cell>
          <cell r="AR15">
            <v>23.660425223599969</v>
          </cell>
          <cell r="AS15">
            <v>20.716935483870991</v>
          </cell>
        </row>
        <row r="16">
          <cell r="B16" t="str">
            <v>2.1.</v>
          </cell>
          <cell r="C16" t="str">
            <v>Vigencia</v>
          </cell>
          <cell r="W16">
            <v>49524.1</v>
          </cell>
          <cell r="X16">
            <v>60562.438000000002</v>
          </cell>
          <cell r="Y16">
            <v>112505</v>
          </cell>
          <cell r="Z16">
            <v>176720.44200000001</v>
          </cell>
          <cell r="AA16">
            <v>258642.916</v>
          </cell>
          <cell r="AB16">
            <v>399005.9</v>
          </cell>
          <cell r="AC16">
            <v>508771.81699999998</v>
          </cell>
          <cell r="AD16">
            <v>567045.63896799996</v>
          </cell>
          <cell r="AE16">
            <v>585500</v>
          </cell>
          <cell r="AF16">
            <v>587771</v>
          </cell>
          <cell r="AG16">
            <v>675253.51317078003</v>
          </cell>
          <cell r="AH16">
            <v>770641.77358200005</v>
          </cell>
          <cell r="AJ16">
            <v>85.766960042130407</v>
          </cell>
          <cell r="AK16">
            <v>57.077856095284659</v>
          </cell>
          <cell r="AL16">
            <v>46.357101121329251</v>
          </cell>
          <cell r="AM16">
            <v>54.269023165513651</v>
          </cell>
          <cell r="AN16">
            <v>27.509848099990485</v>
          </cell>
          <cell r="AO16">
            <v>11.453822719901163</v>
          </cell>
          <cell r="AP16">
            <v>3.2544754361547135</v>
          </cell>
          <cell r="AQ16">
            <v>3.6549722998874268</v>
          </cell>
          <cell r="AR16">
            <v>19.082745156053747</v>
          </cell>
          <cell r="AS16">
            <v>14.126288653176555</v>
          </cell>
        </row>
        <row r="17">
          <cell r="B17" t="str">
            <v>2.2.</v>
          </cell>
          <cell r="C17" t="str">
            <v>Reservas de apropiación</v>
          </cell>
          <cell r="W17">
            <v>0</v>
          </cell>
          <cell r="X17">
            <v>10424.849</v>
          </cell>
          <cell r="Y17">
            <v>12493</v>
          </cell>
          <cell r="Z17">
            <v>24202.214</v>
          </cell>
          <cell r="AA17">
            <v>44751.06</v>
          </cell>
          <cell r="AB17">
            <v>77700.800000000003</v>
          </cell>
          <cell r="AC17">
            <v>67560.148344000001</v>
          </cell>
          <cell r="AD17">
            <v>52550.792460999997</v>
          </cell>
          <cell r="AE17">
            <v>77294</v>
          </cell>
          <cell r="AF17">
            <v>81600</v>
          </cell>
          <cell r="AG17">
            <v>65501.099445650005</v>
          </cell>
          <cell r="AH17">
            <v>94194.583645818668</v>
          </cell>
          <cell r="AI17">
            <v>102594.77227288127</v>
          </cell>
          <cell r="AJ17">
            <v>19.83866624830728</v>
          </cell>
          <cell r="AK17">
            <v>93.726198671255915</v>
          </cell>
          <cell r="AL17">
            <v>84.904819038456552</v>
          </cell>
          <cell r="AM17">
            <v>73.628959850336528</v>
          </cell>
          <cell r="AN17">
            <v>-13.050897360130143</v>
          </cell>
          <cell r="AO17">
            <v>-22.216286155228637</v>
          </cell>
          <cell r="AP17">
            <v>47.084366153684364</v>
          </cell>
          <cell r="AQ17">
            <v>55.278343443742649</v>
          </cell>
          <cell r="AR17">
            <v>24.643409505690972</v>
          </cell>
          <cell r="AS17">
            <v>43.806110802731311</v>
          </cell>
        </row>
        <row r="18">
          <cell r="B18" t="str">
            <v>2.3.</v>
          </cell>
          <cell r="C18" t="str">
            <v>Reservas de Tesorería</v>
          </cell>
          <cell r="W18">
            <v>20523.870000000003</v>
          </cell>
          <cell r="X18">
            <v>7626.5989999999993</v>
          </cell>
          <cell r="Y18">
            <v>17242</v>
          </cell>
          <cell r="Z18">
            <v>10135.664000000001</v>
          </cell>
          <cell r="AA18">
            <v>20590.944</v>
          </cell>
          <cell r="AB18">
            <v>28426.578000000001</v>
          </cell>
          <cell r="AC18">
            <v>20019.974000000002</v>
          </cell>
          <cell r="AD18">
            <v>82325.786961000005</v>
          </cell>
          <cell r="AE18">
            <v>125806</v>
          </cell>
          <cell r="AF18">
            <v>121000</v>
          </cell>
          <cell r="AG18">
            <v>127245.38738357001</v>
          </cell>
          <cell r="AH18">
            <v>182986.6427721814</v>
          </cell>
          <cell r="AI18">
            <v>199305.22772711873</v>
          </cell>
          <cell r="AJ18">
            <v>126.07718066729352</v>
          </cell>
          <cell r="AK18">
            <v>-41.215265050458186</v>
          </cell>
          <cell r="AL18">
            <v>103.15337998576118</v>
          </cell>
          <cell r="AM18">
            <v>38.053787140599304</v>
          </cell>
          <cell r="AN18">
            <v>-29.573042523795856</v>
          </cell>
          <cell r="AO18">
            <v>311.21825113758888</v>
          </cell>
          <cell r="AP18">
            <v>52.814816163977611</v>
          </cell>
          <cell r="AQ18">
            <v>46.977034130655859</v>
          </cell>
          <cell r="AR18">
            <v>54.563220202012339</v>
          </cell>
          <cell r="AS18">
            <v>43.806110802731332</v>
          </cell>
        </row>
        <row r="19">
          <cell r="A19" t="str">
            <v>3.</v>
          </cell>
          <cell r="B19" t="str">
            <v>TRANSFERENCIAS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771635.88300000003</v>
          </cell>
          <cell r="X19">
            <v>1019464.3759999999</v>
          </cell>
          <cell r="Y19">
            <v>1289130</v>
          </cell>
          <cell r="Z19">
            <v>1886747.7280000001</v>
          </cell>
          <cell r="AA19">
            <v>2813668.2420000001</v>
          </cell>
          <cell r="AB19">
            <v>4109110.8759999997</v>
          </cell>
          <cell r="AC19">
            <v>5517843.2444500001</v>
          </cell>
          <cell r="AD19">
            <v>7293547.5047770003</v>
          </cell>
          <cell r="AE19">
            <v>8856300</v>
          </cell>
          <cell r="AF19">
            <v>9136600</v>
          </cell>
          <cell r="AG19">
            <v>8182800</v>
          </cell>
          <cell r="AH19">
            <v>13884139.234000001</v>
          </cell>
          <cell r="AJ19">
            <v>26.451696630937516</v>
          </cell>
          <cell r="AK19">
            <v>46.358220505302029</v>
          </cell>
          <cell r="AL19">
            <v>49.127951778829427</v>
          </cell>
          <cell r="AM19">
            <v>46.041058240724865</v>
          </cell>
          <cell r="AN19">
            <v>34.283143262888217</v>
          </cell>
          <cell r="AO19">
            <v>32.181129141590837</v>
          </cell>
          <cell r="AP19">
            <v>21.426507391628768</v>
          </cell>
          <cell r="AQ19">
            <v>25.269630368704242</v>
          </cell>
          <cell r="AR19">
            <v>12.192317862337543</v>
          </cell>
          <cell r="AS19">
            <v>69.674674121327683</v>
          </cell>
        </row>
        <row r="20">
          <cell r="B20" t="str">
            <v>3.1.</v>
          </cell>
          <cell r="C20" t="str">
            <v>Vigencia</v>
          </cell>
          <cell r="W20">
            <v>715945</v>
          </cell>
          <cell r="X20">
            <v>916032.97599999991</v>
          </cell>
          <cell r="Y20">
            <v>1191613</v>
          </cell>
          <cell r="Z20">
            <v>1764629.9180000001</v>
          </cell>
          <cell r="AA20">
            <v>2728808.7370000002</v>
          </cell>
          <cell r="AB20">
            <v>4015879</v>
          </cell>
          <cell r="AC20">
            <v>5203311.62</v>
          </cell>
          <cell r="AD20">
            <v>6804539.1954640001</v>
          </cell>
          <cell r="AE20">
            <v>8147300</v>
          </cell>
          <cell r="AF20">
            <v>8414000</v>
          </cell>
          <cell r="AG20">
            <v>7561255.3762968201</v>
          </cell>
          <cell r="AH20">
            <v>11980966.199272001</v>
          </cell>
          <cell r="AJ20">
            <v>30.084072431907739</v>
          </cell>
          <cell r="AK20">
            <v>48.087501395167735</v>
          </cell>
          <cell r="AL20">
            <v>54.639151765758513</v>
          </cell>
          <cell r="AM20">
            <v>47.166012243678914</v>
          </cell>
          <cell r="AN20">
            <v>29.568436200393489</v>
          </cell>
          <cell r="AO20">
            <v>30.773240051765338</v>
          </cell>
          <cell r="AP20">
            <v>19.733309868081928</v>
          </cell>
          <cell r="AQ20">
            <v>23.652752351090701</v>
          </cell>
          <cell r="AR20">
            <v>11.120755705797936</v>
          </cell>
          <cell r="AS20">
            <v>58.452077109181921</v>
          </cell>
        </row>
        <row r="21">
          <cell r="B21" t="str">
            <v>3.2.</v>
          </cell>
          <cell r="C21" t="str">
            <v>Reservas de apropiación</v>
          </cell>
          <cell r="W21">
            <v>0</v>
          </cell>
          <cell r="X21">
            <v>27937.4</v>
          </cell>
          <cell r="Y21">
            <v>67827</v>
          </cell>
          <cell r="Z21">
            <v>44092.851999999999</v>
          </cell>
          <cell r="AA21">
            <v>61973.756000000001</v>
          </cell>
          <cell r="AB21">
            <v>25414.799999999999</v>
          </cell>
          <cell r="AC21">
            <v>128370.81544999999</v>
          </cell>
          <cell r="AD21">
            <v>142737.45243100001</v>
          </cell>
          <cell r="AE21">
            <v>209122</v>
          </cell>
          <cell r="AF21">
            <v>226100</v>
          </cell>
          <cell r="AG21">
            <v>123754.56052803001</v>
          </cell>
          <cell r="AH21">
            <v>855038.81017270719</v>
          </cell>
          <cell r="AI21">
            <v>498150.72797886416</v>
          </cell>
          <cell r="AJ21">
            <v>142.78207707231167</v>
          </cell>
          <cell r="AK21">
            <v>-34.992183053946071</v>
          </cell>
          <cell r="AL21">
            <v>40.552840628226996</v>
          </cell>
          <cell r="AM21">
            <v>-58.991028395955226</v>
          </cell>
          <cell r="AN21">
            <v>405.10259946960036</v>
          </cell>
          <cell r="AO21">
            <v>11.191513375246709</v>
          </cell>
          <cell r="AP21">
            <v>46.508149359811938</v>
          </cell>
          <cell r="AQ21">
            <v>58.402715019239857</v>
          </cell>
          <cell r="AR21">
            <v>-13.299166812681085</v>
          </cell>
          <cell r="AS21">
            <v>590.91499054618168</v>
          </cell>
        </row>
        <row r="22">
          <cell r="B22" t="str">
            <v>3.3.</v>
          </cell>
          <cell r="C22" t="str">
            <v>Reservas de Tesorería</v>
          </cell>
          <cell r="W22">
            <v>55690.883000000002</v>
          </cell>
          <cell r="X22">
            <v>75494</v>
          </cell>
          <cell r="Y22">
            <v>29690</v>
          </cell>
          <cell r="Z22">
            <v>78024.957999999999</v>
          </cell>
          <cell r="AA22">
            <v>22885.749</v>
          </cell>
          <cell r="AB22">
            <v>67817.076000000001</v>
          </cell>
          <cell r="AC22">
            <v>186160.80899999998</v>
          </cell>
          <cell r="AD22">
            <v>346270.85688199999</v>
          </cell>
          <cell r="AE22">
            <v>499878</v>
          </cell>
          <cell r="AF22">
            <v>496500</v>
          </cell>
          <cell r="AG22">
            <v>497790.06317515002</v>
          </cell>
          <cell r="AH22">
            <v>1048134.2245552937</v>
          </cell>
          <cell r="AI22">
            <v>610649.27202113578</v>
          </cell>
          <cell r="AJ22">
            <v>-60.672371314276631</v>
          </cell>
          <cell r="AK22">
            <v>162.79878073425397</v>
          </cell>
          <cell r="AL22">
            <v>-70.668681423705479</v>
          </cell>
          <cell r="AM22">
            <v>196.32884639257381</v>
          </cell>
          <cell r="AN22">
            <v>174.50432837888789</v>
          </cell>
          <cell r="AO22">
            <v>86.006312898006371</v>
          </cell>
          <cell r="AP22">
            <v>44.360401710140238</v>
          </cell>
          <cell r="AQ22">
            <v>43.384864805181735</v>
          </cell>
          <cell r="AR22">
            <v>43.75742378596528</v>
          </cell>
          <cell r="AS22">
            <v>110.55748237917359</v>
          </cell>
        </row>
        <row r="24">
          <cell r="A24" t="str">
            <v>SERVICIO DE LA DEUDA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490596.93699999992</v>
          </cell>
          <cell r="X24">
            <v>566441.1</v>
          </cell>
          <cell r="Y24">
            <v>1025322</v>
          </cell>
          <cell r="Z24">
            <v>1217055.953</v>
          </cell>
          <cell r="AA24">
            <v>1471622.4639999999</v>
          </cell>
          <cell r="AB24">
            <v>2490959.7000000002</v>
          </cell>
          <cell r="AC24">
            <v>2623041.7887459998</v>
          </cell>
          <cell r="AD24">
            <v>4925947.8997329995</v>
          </cell>
          <cell r="AE24">
            <v>7085000</v>
          </cell>
          <cell r="AF24">
            <v>7305400</v>
          </cell>
          <cell r="AG24">
            <v>7174600</v>
          </cell>
          <cell r="AH24">
            <v>14897963.097879741</v>
          </cell>
          <cell r="AJ24">
            <v>81.011229587683516</v>
          </cell>
          <cell r="AK24">
            <v>18.699877014245271</v>
          </cell>
          <cell r="AL24">
            <v>20.916582378361692</v>
          </cell>
          <cell r="AM24">
            <v>69.266218811946615</v>
          </cell>
          <cell r="AN24">
            <v>5.3024578738066097</v>
          </cell>
          <cell r="AO24">
            <v>87.795250570062507</v>
          </cell>
          <cell r="AP24">
            <v>43.830185463066449</v>
          </cell>
          <cell r="AQ24">
            <v>48.304451218332488</v>
          </cell>
          <cell r="AR24">
            <v>45.649124717475885</v>
          </cell>
          <cell r="AS24">
            <v>107.6486925804887</v>
          </cell>
        </row>
        <row r="25">
          <cell r="A25" t="str">
            <v>1.</v>
          </cell>
          <cell r="B25" t="str">
            <v>INTERNA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88669.915999999997</v>
          </cell>
          <cell r="X25">
            <v>45514.29</v>
          </cell>
          <cell r="Y25">
            <v>315868</v>
          </cell>
          <cell r="Z25">
            <v>192408.85500000001</v>
          </cell>
          <cell r="AA25">
            <v>332930.63099999999</v>
          </cell>
          <cell r="AB25">
            <v>1141052.8999999999</v>
          </cell>
          <cell r="AC25">
            <v>1377370.6828639999</v>
          </cell>
          <cell r="AD25">
            <v>3435008.1982249999</v>
          </cell>
          <cell r="AE25">
            <v>4897900</v>
          </cell>
          <cell r="AF25">
            <v>5277600</v>
          </cell>
          <cell r="AG25">
            <v>5208400</v>
          </cell>
          <cell r="AH25">
            <v>10768850.787332403</v>
          </cell>
          <cell r="AJ25">
            <v>593.99742366628152</v>
          </cell>
          <cell r="AK25">
            <v>-39.085676611749207</v>
          </cell>
          <cell r="AL25">
            <v>73.032904852533932</v>
          </cell>
          <cell r="AM25">
            <v>242.72992442080223</v>
          </cell>
          <cell r="AN25">
            <v>20.710501928876379</v>
          </cell>
          <cell r="AO25">
            <v>149.38879859723056</v>
          </cell>
          <cell r="AP25">
            <v>42.587723736174254</v>
          </cell>
          <cell r="AQ25">
            <v>53.641554705084474</v>
          </cell>
          <cell r="AR25">
            <v>51.627003472404496</v>
          </cell>
          <cell r="AS25">
            <v>106.75928859788809</v>
          </cell>
        </row>
        <row r="26">
          <cell r="B26" t="str">
            <v>1.1.</v>
          </cell>
          <cell r="C26" t="str">
            <v>Vigencia</v>
          </cell>
          <cell r="W26">
            <v>88669.915999999997</v>
          </cell>
          <cell r="X26">
            <v>43883.635999999999</v>
          </cell>
          <cell r="Y26">
            <v>303956</v>
          </cell>
          <cell r="Z26">
            <v>181226.709</v>
          </cell>
          <cell r="AA26">
            <v>322907.95699999999</v>
          </cell>
          <cell r="AB26">
            <v>1121100.2999999998</v>
          </cell>
          <cell r="AC26">
            <v>1288610.748864</v>
          </cell>
          <cell r="AD26">
            <v>3407106.3435379998</v>
          </cell>
          <cell r="AE26">
            <v>4897900</v>
          </cell>
          <cell r="AF26">
            <v>5277600</v>
          </cell>
          <cell r="AG26">
            <v>5204532.9409779999</v>
          </cell>
          <cell r="AH26">
            <v>10199179.051885806</v>
          </cell>
          <cell r="AJ26">
            <v>592.6408741518137</v>
          </cell>
          <cell r="AK26">
            <v>-40.377321388622036</v>
          </cell>
          <cell r="AL26">
            <v>78.179010578402114</v>
          </cell>
          <cell r="AM26">
            <v>247.18881207377615</v>
          </cell>
          <cell r="AN26">
            <v>14.941611278134538</v>
          </cell>
          <cell r="AO26">
            <v>164.40151508448935</v>
          </cell>
          <cell r="AP26">
            <v>43.755419002094719</v>
          </cell>
          <cell r="AQ26">
            <v>54.899773234540319</v>
          </cell>
          <cell r="AR26">
            <v>52.755224410563017</v>
          </cell>
          <cell r="AS26">
            <v>95.967230250045191</v>
          </cell>
        </row>
        <row r="27">
          <cell r="B27" t="str">
            <v>1.2.</v>
          </cell>
          <cell r="C27" t="str">
            <v>Reservas de apropiación</v>
          </cell>
          <cell r="W27">
            <v>0</v>
          </cell>
          <cell r="X27">
            <v>0</v>
          </cell>
          <cell r="Y27">
            <v>2300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200</v>
          </cell>
          <cell r="AH27">
            <v>0</v>
          </cell>
          <cell r="AI27">
            <v>0</v>
          </cell>
        </row>
        <row r="28">
          <cell r="B28" t="str">
            <v>1.3.</v>
          </cell>
          <cell r="C28" t="str">
            <v>Reservas de Tesorería</v>
          </cell>
          <cell r="W28">
            <v>0</v>
          </cell>
          <cell r="X28">
            <v>1630.654</v>
          </cell>
          <cell r="Y28">
            <v>9612</v>
          </cell>
          <cell r="Z28">
            <v>11182.146000000001</v>
          </cell>
          <cell r="AA28">
            <v>10022.674000000001</v>
          </cell>
          <cell r="AB28">
            <v>19952.599999999999</v>
          </cell>
          <cell r="AC28">
            <v>88759.933999999994</v>
          </cell>
          <cell r="AD28">
            <v>27901.854686999999</v>
          </cell>
          <cell r="AE28">
            <v>0</v>
          </cell>
          <cell r="AF28">
            <v>0</v>
          </cell>
          <cell r="AG28">
            <v>3667.0590219999999</v>
          </cell>
          <cell r="AH28">
            <v>569671.7354465964</v>
          </cell>
          <cell r="AI28">
            <v>1849800</v>
          </cell>
          <cell r="AJ28">
            <v>489.45674557570158</v>
          </cell>
          <cell r="AK28">
            <v>16.335268414481895</v>
          </cell>
          <cell r="AL28">
            <v>-10.368957801123324</v>
          </cell>
          <cell r="AM28">
            <v>99.074618210669101</v>
          </cell>
          <cell r="AN28">
            <v>344.85397391818606</v>
          </cell>
          <cell r="AO28">
            <v>-68.564809109704839</v>
          </cell>
          <cell r="AR28">
            <v>-86.857292953688301</v>
          </cell>
        </row>
        <row r="29">
          <cell r="A29" t="str">
            <v>2.</v>
          </cell>
          <cell r="B29" t="str">
            <v>EXTERNA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401927.02099999995</v>
          </cell>
          <cell r="X29">
            <v>520926.81</v>
          </cell>
          <cell r="Y29">
            <v>709454</v>
          </cell>
          <cell r="Z29">
            <v>1024647.098</v>
          </cell>
          <cell r="AA29">
            <v>1138691.8329999999</v>
          </cell>
          <cell r="AB29">
            <v>1349906.8</v>
          </cell>
          <cell r="AC29">
            <v>1245671.1058819999</v>
          </cell>
          <cell r="AD29">
            <v>1490939.701508</v>
          </cell>
          <cell r="AE29">
            <v>2187100</v>
          </cell>
          <cell r="AF29">
            <v>2027800</v>
          </cell>
          <cell r="AG29">
            <v>1966200</v>
          </cell>
          <cell r="AH29">
            <v>4129112.3105473397</v>
          </cell>
          <cell r="AJ29">
            <v>36.190725142366922</v>
          </cell>
          <cell r="AK29">
            <v>44.42755950350552</v>
          </cell>
          <cell r="AL29">
            <v>11.130147659872636</v>
          </cell>
          <cell r="AM29">
            <v>18.548913839447923</v>
          </cell>
          <cell r="AN29">
            <v>-7.7216956102451046</v>
          </cell>
          <cell r="AO29">
            <v>19.689675265634186</v>
          </cell>
          <cell r="AP29">
            <v>46.692719885846067</v>
          </cell>
          <cell r="AQ29">
            <v>36.008183157843106</v>
          </cell>
          <cell r="AR29">
            <v>31.876560669174037</v>
          </cell>
          <cell r="AS29">
            <v>110.00469487068152</v>
          </cell>
        </row>
        <row r="30">
          <cell r="B30" t="str">
            <v>2.1.</v>
          </cell>
          <cell r="C30" t="str">
            <v>Vigencia</v>
          </cell>
          <cell r="W30">
            <v>401927.02099999995</v>
          </cell>
          <cell r="X30">
            <v>502217.49699999997</v>
          </cell>
          <cell r="Y30">
            <v>622360</v>
          </cell>
          <cell r="Z30">
            <v>984036.4</v>
          </cell>
          <cell r="AA30">
            <v>1127655.3459999999</v>
          </cell>
          <cell r="AB30">
            <v>1264475.7</v>
          </cell>
          <cell r="AC30">
            <v>1227136.3594519999</v>
          </cell>
          <cell r="AD30">
            <v>1479298.6209249999</v>
          </cell>
          <cell r="AE30">
            <v>2187100</v>
          </cell>
          <cell r="AF30">
            <v>2027800</v>
          </cell>
          <cell r="AG30">
            <v>1924315.2899529999</v>
          </cell>
          <cell r="AH30">
            <v>3722794.5061486787</v>
          </cell>
          <cell r="AJ30">
            <v>23.922404877900938</v>
          </cell>
          <cell r="AK30">
            <v>58.113696252972559</v>
          </cell>
          <cell r="AL30">
            <v>14.594881449507335</v>
          </cell>
          <cell r="AM30">
            <v>12.133171228720441</v>
          </cell>
          <cell r="AN30">
            <v>-2.9529504242746696</v>
          </cell>
          <cell r="AO30">
            <v>20.548837912814164</v>
          </cell>
          <cell r="AP30">
            <v>47.847092470918049</v>
          </cell>
          <cell r="AQ30">
            <v>37.078475658418732</v>
          </cell>
          <cell r="AR30">
            <v>30.082950307202516</v>
          </cell>
          <cell r="AS30">
            <v>93.460735129304368</v>
          </cell>
        </row>
        <row r="31">
          <cell r="B31" t="str">
            <v>2.2.</v>
          </cell>
          <cell r="C31" t="str">
            <v>Reservas de apropiación</v>
          </cell>
          <cell r="W31">
            <v>0</v>
          </cell>
          <cell r="X31">
            <v>0</v>
          </cell>
          <cell r="Y31">
            <v>799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260.10000000000002</v>
          </cell>
          <cell r="AH31">
            <v>0</v>
          </cell>
          <cell r="AI31">
            <v>0</v>
          </cell>
        </row>
        <row r="32">
          <cell r="B32" t="str">
            <v>2.3.</v>
          </cell>
          <cell r="C32" t="str">
            <v>Reservas de Tesorería</v>
          </cell>
          <cell r="W32">
            <v>0</v>
          </cell>
          <cell r="X32">
            <v>18709.312999999998</v>
          </cell>
          <cell r="Y32">
            <v>86295</v>
          </cell>
          <cell r="Z32">
            <v>40610.697999999997</v>
          </cell>
          <cell r="AA32">
            <v>11036.486999999999</v>
          </cell>
          <cell r="AB32">
            <v>85431.099999999991</v>
          </cell>
          <cell r="AC32">
            <v>18534.746429999999</v>
          </cell>
          <cell r="AD32">
            <v>11641.080583000001</v>
          </cell>
          <cell r="AE32">
            <v>0</v>
          </cell>
          <cell r="AF32">
            <v>0</v>
          </cell>
          <cell r="AG32">
            <v>41624.610047000002</v>
          </cell>
          <cell r="AH32">
            <v>406317.8043986609</v>
          </cell>
          <cell r="AI32">
            <v>183100</v>
          </cell>
          <cell r="AJ32">
            <v>361.24088041073452</v>
          </cell>
          <cell r="AK32">
            <v>-52.939685960947912</v>
          </cell>
          <cell r="AL32">
            <v>-72.823695372091365</v>
          </cell>
          <cell r="AM32">
            <v>674.07874444105266</v>
          </cell>
          <cell r="AN32">
            <v>-78.304450685991398</v>
          </cell>
          <cell r="AO32">
            <v>-37.193202901562429</v>
          </cell>
          <cell r="AR32">
            <v>257.5665484850806</v>
          </cell>
        </row>
        <row r="34">
          <cell r="A34" t="str">
            <v>INVERSION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330205.33600000001</v>
          </cell>
          <cell r="X34">
            <v>438512.96899999992</v>
          </cell>
          <cell r="Y34">
            <v>697689</v>
          </cell>
          <cell r="Z34">
            <v>950718.07299999986</v>
          </cell>
          <cell r="AA34">
            <v>1069544.105</v>
          </cell>
          <cell r="AB34">
            <v>1383556</v>
          </cell>
          <cell r="AC34">
            <v>1977253.1444549998</v>
          </cell>
          <cell r="AD34">
            <v>2801446.6998629998</v>
          </cell>
          <cell r="AE34">
            <v>3575300</v>
          </cell>
          <cell r="AF34">
            <v>3515000</v>
          </cell>
          <cell r="AG34">
            <v>4038900</v>
          </cell>
          <cell r="AH34">
            <v>2622389.2423478742</v>
          </cell>
          <cell r="AJ34">
            <v>59.103390166779789</v>
          </cell>
          <cell r="AK34">
            <v>36.266742488415304</v>
          </cell>
          <cell r="AL34">
            <v>12.498556130845762</v>
          </cell>
          <cell r="AM34">
            <v>29.359415243563049</v>
          </cell>
          <cell r="AN34">
            <v>42.910958750856487</v>
          </cell>
          <cell r="AO34">
            <v>41.683765061614132</v>
          </cell>
          <cell r="AP34">
            <v>27.623345472710369</v>
          </cell>
          <cell r="AQ34">
            <v>25.470886173629339</v>
          </cell>
          <cell r="AR34">
            <v>44.171938027502563</v>
          </cell>
          <cell r="AS34">
            <v>-35.07169669098333</v>
          </cell>
        </row>
        <row r="35">
          <cell r="B35" t="str">
            <v>1.1.</v>
          </cell>
          <cell r="C35" t="str">
            <v>Vigencia</v>
          </cell>
          <cell r="W35">
            <v>249036</v>
          </cell>
          <cell r="X35">
            <v>300944.17699999997</v>
          </cell>
          <cell r="Y35">
            <v>509847</v>
          </cell>
          <cell r="Z35">
            <v>740705.81499999994</v>
          </cell>
          <cell r="AA35">
            <v>698011.73499999999</v>
          </cell>
          <cell r="AB35">
            <v>958714.70000000007</v>
          </cell>
          <cell r="AC35">
            <v>1384495.9769009999</v>
          </cell>
          <cell r="AD35">
            <v>1677982.626127</v>
          </cell>
          <cell r="AE35">
            <v>1672300</v>
          </cell>
          <cell r="AF35">
            <v>1583800</v>
          </cell>
          <cell r="AG35">
            <v>2146733.9303026702</v>
          </cell>
          <cell r="AH35">
            <v>439348.78469574777</v>
          </cell>
          <cell r="AJ35">
            <v>69.415804978343232</v>
          </cell>
          <cell r="AK35">
            <v>45.280018319221242</v>
          </cell>
          <cell r="AL35">
            <v>-5.7639725698656719</v>
          </cell>
          <cell r="AM35">
            <v>37.349367056128372</v>
          </cell>
          <cell r="AN35">
            <v>44.411677102791877</v>
          </cell>
          <cell r="AO35">
            <v>21.198086099385339</v>
          </cell>
          <cell r="AP35">
            <v>-0.33865822199340423</v>
          </cell>
          <cell r="AQ35">
            <v>-5.6128487065676964</v>
          </cell>
          <cell r="AR35">
            <v>27.935408679266761</v>
          </cell>
          <cell r="AS35">
            <v>-79.534082985598332</v>
          </cell>
        </row>
        <row r="36">
          <cell r="B36" t="str">
            <v>1.2.</v>
          </cell>
          <cell r="C36" t="str">
            <v>Reservas de apropiación</v>
          </cell>
          <cell r="W36">
            <v>0</v>
          </cell>
          <cell r="X36">
            <v>44156.1</v>
          </cell>
          <cell r="Y36">
            <v>131762</v>
          </cell>
          <cell r="Z36">
            <v>153077.386</v>
          </cell>
          <cell r="AA36">
            <v>263387.62400000001</v>
          </cell>
          <cell r="AB36">
            <v>301579.3</v>
          </cell>
          <cell r="AC36">
            <v>426682.572744</v>
          </cell>
          <cell r="AD36">
            <v>544215.95600500004</v>
          </cell>
          <cell r="AE36">
            <v>933140</v>
          </cell>
          <cell r="AF36">
            <v>1006000</v>
          </cell>
          <cell r="AG36">
            <v>958608.97140806005</v>
          </cell>
          <cell r="AH36">
            <v>1105971.7226547827</v>
          </cell>
          <cell r="AI36">
            <v>760740.43104292452</v>
          </cell>
          <cell r="AJ36">
            <v>198.40044750328948</v>
          </cell>
          <cell r="AK36">
            <v>16.177187656532222</v>
          </cell>
          <cell r="AL36">
            <v>72.061746599200504</v>
          </cell>
          <cell r="AM36">
            <v>14.500178641650985</v>
          </cell>
          <cell r="AN36">
            <v>41.4827120906508</v>
          </cell>
          <cell r="AO36">
            <v>27.5458597957591</v>
          </cell>
          <cell r="AP36">
            <v>71.465020402934812</v>
          </cell>
          <cell r="AQ36">
            <v>84.853087988246585</v>
          </cell>
          <cell r="AR36">
            <v>76.144958785304851</v>
          </cell>
          <cell r="AS36">
            <v>15.372561246768623</v>
          </cell>
        </row>
        <row r="37">
          <cell r="B37" t="str">
            <v>1.3.</v>
          </cell>
          <cell r="C37" t="str">
            <v>Reservas de Tesorería</v>
          </cell>
          <cell r="W37">
            <v>81169.335999999981</v>
          </cell>
          <cell r="X37">
            <v>93412.69200000001</v>
          </cell>
          <cell r="Y37">
            <v>56080</v>
          </cell>
          <cell r="Z37">
            <v>56934.872000000003</v>
          </cell>
          <cell r="AA37">
            <v>108144.746</v>
          </cell>
          <cell r="AB37">
            <v>123262</v>
          </cell>
          <cell r="AC37">
            <v>166074.59480999998</v>
          </cell>
          <cell r="AD37">
            <v>579248.11773099995</v>
          </cell>
          <cell r="AE37">
            <v>969860</v>
          </cell>
          <cell r="AF37">
            <v>925200</v>
          </cell>
          <cell r="AG37">
            <v>933557.09828926995</v>
          </cell>
          <cell r="AH37">
            <v>1077068.7349973437</v>
          </cell>
          <cell r="AI37">
            <v>740859.56895707548</v>
          </cell>
          <cell r="AJ37">
            <v>-39.965331477654033</v>
          </cell>
          <cell r="AK37">
            <v>1.5243794579172576</v>
          </cell>
          <cell r="AL37">
            <v>89.944654657342511</v>
          </cell>
          <cell r="AM37">
            <v>13.978722553937107</v>
          </cell>
          <cell r="AN37">
            <v>34.733003529068142</v>
          </cell>
          <cell r="AO37">
            <v>248.7879156915584</v>
          </cell>
          <cell r="AP37">
            <v>67.434294616111018</v>
          </cell>
          <cell r="AQ37">
            <v>59.724299774014696</v>
          </cell>
          <cell r="AR37">
            <v>61.167049095670855</v>
          </cell>
          <cell r="AS37">
            <v>15.372561246768601</v>
          </cell>
        </row>
        <row r="38">
          <cell r="AH38">
            <v>0</v>
          </cell>
          <cell r="AP38" t="e">
            <v>#DIV/0!</v>
          </cell>
          <cell r="AQ38" t="e">
            <v>#DIV/0!</v>
          </cell>
          <cell r="AR38" t="e">
            <v>#DIV/0!</v>
          </cell>
          <cell r="AS38" t="e">
            <v>#DIV/0!</v>
          </cell>
        </row>
        <row r="39">
          <cell r="A39" t="str">
            <v>OTROS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92075</v>
          </cell>
          <cell r="X39">
            <v>120680</v>
          </cell>
          <cell r="Y39">
            <v>120681</v>
          </cell>
          <cell r="Z39">
            <v>120682</v>
          </cell>
          <cell r="AA39">
            <v>120683</v>
          </cell>
          <cell r="AB39">
            <v>120684</v>
          </cell>
          <cell r="AC39">
            <v>120685</v>
          </cell>
          <cell r="AD39">
            <v>120686</v>
          </cell>
          <cell r="AE39">
            <v>120687</v>
          </cell>
          <cell r="AF39">
            <v>120688</v>
          </cell>
          <cell r="AG39">
            <v>0</v>
          </cell>
          <cell r="AH39">
            <v>0</v>
          </cell>
          <cell r="AJ39">
            <v>8.2863771959651444E-4</v>
          </cell>
          <cell r="AK39">
            <v>8.2863085324458297E-4</v>
          </cell>
          <cell r="AL39">
            <v>8.2862398700367379E-4</v>
          </cell>
          <cell r="AP39">
            <v>8.2859652321687349E-4</v>
          </cell>
          <cell r="AQ39">
            <v>1.6571930464115425E-3</v>
          </cell>
          <cell r="AR39">
            <v>-100</v>
          </cell>
          <cell r="AS39">
            <v>-100</v>
          </cell>
        </row>
        <row r="40">
          <cell r="B40" t="str">
            <v>DEVOLUCION DE IMPUESTOS</v>
          </cell>
          <cell r="AH40">
            <v>0</v>
          </cell>
          <cell r="AK40" t="e">
            <v>#DIV/0!</v>
          </cell>
          <cell r="AL40" t="e">
            <v>#DIV/0!</v>
          </cell>
          <cell r="AP40" t="e">
            <v>#DIV/0!</v>
          </cell>
          <cell r="AQ40" t="e">
            <v>#DIV/0!</v>
          </cell>
          <cell r="AR40" t="e">
            <v>#DIV/0!</v>
          </cell>
          <cell r="AS40" t="e">
            <v>#DIV/0!</v>
          </cell>
        </row>
        <row r="41">
          <cell r="B41" t="str">
            <v>PREPAGO DEUDA</v>
          </cell>
          <cell r="AH41">
            <v>0</v>
          </cell>
          <cell r="AP41" t="e">
            <v>#DIV/0!</v>
          </cell>
          <cell r="AQ41" t="e">
            <v>#DIV/0!</v>
          </cell>
          <cell r="AR41" t="e">
            <v>#DIV/0!</v>
          </cell>
          <cell r="AS41" t="e">
            <v>#DIV/0!</v>
          </cell>
        </row>
        <row r="42">
          <cell r="B42" t="str">
            <v>OTROS</v>
          </cell>
          <cell r="AH42">
            <v>0</v>
          </cell>
          <cell r="AP42" t="e">
            <v>#DIV/0!</v>
          </cell>
          <cell r="AQ42" t="e">
            <v>#DIV/0!</v>
          </cell>
          <cell r="AR42" t="e">
            <v>#DIV/0!</v>
          </cell>
          <cell r="AS42" t="e">
            <v>#DIV/0!</v>
          </cell>
        </row>
        <row r="43">
          <cell r="B43" t="str">
            <v>TESOROS</v>
          </cell>
          <cell r="AH43">
            <v>0</v>
          </cell>
          <cell r="AK43" t="e">
            <v>#DIV/0!</v>
          </cell>
          <cell r="AL43" t="e">
            <v>#DIV/0!</v>
          </cell>
          <cell r="AP43" t="e">
            <v>#DIV/0!</v>
          </cell>
          <cell r="AQ43" t="e">
            <v>#DIV/0!</v>
          </cell>
          <cell r="AR43" t="e">
            <v>#DIV/0!</v>
          </cell>
          <cell r="AS43" t="e">
            <v>#DIV/0!</v>
          </cell>
        </row>
        <row r="44">
          <cell r="B44" t="str">
            <v>RECOMPRA TESOROS</v>
          </cell>
          <cell r="AH44">
            <v>0</v>
          </cell>
          <cell r="AK44" t="e">
            <v>#DIV/0!</v>
          </cell>
          <cell r="AP44" t="e">
            <v>#DIV/0!</v>
          </cell>
          <cell r="AQ44" t="e">
            <v>#DIV/0!</v>
          </cell>
          <cell r="AR44" t="e">
            <v>#DIV/0!</v>
          </cell>
          <cell r="AS44" t="e">
            <v>#DIV/0!</v>
          </cell>
        </row>
        <row r="45">
          <cell r="B45" t="str">
            <v>ORO Y PLATINO</v>
          </cell>
          <cell r="AH45">
            <v>0</v>
          </cell>
          <cell r="AP45" t="e">
            <v>#DIV/0!</v>
          </cell>
          <cell r="AQ45" t="e">
            <v>#DIV/0!</v>
          </cell>
          <cell r="AR45" t="e">
            <v>#DIV/0!</v>
          </cell>
          <cell r="AS45" t="e">
            <v>#DIV/0!</v>
          </cell>
        </row>
        <row r="47">
          <cell r="A47" t="str">
            <v>TOTAL</v>
          </cell>
          <cell r="C47">
            <v>0.50661989280961939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2043111.7089999998</v>
          </cell>
          <cell r="X47">
            <v>2553715.182</v>
          </cell>
          <cell r="Y47">
            <v>3720238</v>
          </cell>
          <cell r="Z47">
            <v>5054407.1919999998</v>
          </cell>
          <cell r="AA47">
            <v>6844174.875</v>
          </cell>
          <cell r="AB47">
            <v>10116705.954</v>
          </cell>
          <cell r="AC47">
            <v>12786506.618774999</v>
          </cell>
          <cell r="AD47">
            <v>18274170.176407002</v>
          </cell>
          <cell r="AE47">
            <v>23132201</v>
          </cell>
          <cell r="AF47">
            <v>23786272</v>
          </cell>
          <cell r="AG47">
            <v>24005400</v>
          </cell>
          <cell r="AH47">
            <v>36583614.574227616</v>
          </cell>
          <cell r="AJ47">
            <v>45.679440926783819</v>
          </cell>
          <cell r="AK47">
            <v>35.862468799039206</v>
          </cell>
          <cell r="AL47">
            <v>35.410041474948905</v>
          </cell>
          <cell r="AM47">
            <v>47.814837270650543</v>
          </cell>
          <cell r="AN47">
            <v>26.39001940863368</v>
          </cell>
          <cell r="AO47">
            <v>42.917614022693428</v>
          </cell>
          <cell r="AP47">
            <v>26.584139124768534</v>
          </cell>
          <cell r="AQ47">
            <v>30.163349527681625</v>
          </cell>
          <cell r="AR47">
            <v>31.362462800047375</v>
          </cell>
          <cell r="AS47">
            <v>52.397437969072037</v>
          </cell>
        </row>
        <row r="48">
          <cell r="C48" t="str">
            <v>Vigencia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1791628.1369999999</v>
          </cell>
          <cell r="X48">
            <v>2272076.5039999997</v>
          </cell>
          <cell r="Y48">
            <v>3302176</v>
          </cell>
          <cell r="Z48">
            <v>4628191.3469999991</v>
          </cell>
          <cell r="AA48">
            <v>6291665.8440000005</v>
          </cell>
          <cell r="AB48">
            <v>9373474.9999999981</v>
          </cell>
          <cell r="AC48">
            <v>11670494.857997</v>
          </cell>
          <cell r="AD48">
            <v>16469406.425021999</v>
          </cell>
          <cell r="AE48">
            <v>20291701</v>
          </cell>
          <cell r="AF48">
            <v>20904472</v>
          </cell>
          <cell r="AG48">
            <v>21232333.953963906</v>
          </cell>
          <cell r="AH48">
            <v>31138731.894625232</v>
          </cell>
          <cell r="AJ48">
            <v>45.337359643766661</v>
          </cell>
          <cell r="AK48">
            <v>40.155804748141797</v>
          </cell>
          <cell r="AL48">
            <v>35.942215269000677</v>
          </cell>
          <cell r="AM48">
            <v>48.982403586149474</v>
          </cell>
          <cell r="AN48">
            <v>24.505531385073343</v>
          </cell>
          <cell r="AO48">
            <v>41.120034972095709</v>
          </cell>
          <cell r="AP48">
            <v>23.208453761701954</v>
          </cell>
          <cell r="AQ48">
            <v>26.92911608665991</v>
          </cell>
          <cell r="AR48">
            <v>28.919849362060688</v>
          </cell>
          <cell r="AS48">
            <v>46.657131345712855</v>
          </cell>
        </row>
        <row r="49">
          <cell r="C49" t="str">
            <v>Reservas de apropiación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83376.41399999999</v>
          </cell>
          <cell r="Y49">
            <v>216155</v>
          </cell>
          <cell r="Z49">
            <v>221817.58899999998</v>
          </cell>
          <cell r="AA49">
            <v>374226.598</v>
          </cell>
          <cell r="AB49">
            <v>409219.1</v>
          </cell>
          <cell r="AC49">
            <v>630987.60453799996</v>
          </cell>
          <cell r="AD49">
            <v>744073.92789699999</v>
          </cell>
          <cell r="AE49">
            <v>1225856</v>
          </cell>
          <cell r="AF49">
            <v>1320000</v>
          </cell>
          <cell r="AG49">
            <v>1154768.3710225602</v>
          </cell>
          <cell r="AH49">
            <v>2065027.499342344</v>
          </cell>
          <cell r="AJ49">
            <v>159.25197502497531</v>
          </cell>
          <cell r="AK49">
            <v>2.6196891119798282</v>
          </cell>
          <cell r="AL49">
            <v>68.709163095267442</v>
          </cell>
          <cell r="AM49">
            <v>9.3506186324040961</v>
          </cell>
          <cell r="AN49">
            <v>54.193097178992858</v>
          </cell>
          <cell r="AO49">
            <v>17.922114879229724</v>
          </cell>
          <cell r="AP49">
            <v>64.749221016878806</v>
          </cell>
          <cell r="AQ49">
            <v>77.401727235727563</v>
          </cell>
          <cell r="AR49">
            <v>55.195381497416406</v>
          </cell>
          <cell r="AS49">
            <v>78.826122290978518</v>
          </cell>
        </row>
        <row r="50">
          <cell r="C50" t="str">
            <v>Reservas de Tesorería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159408.57199999999</v>
          </cell>
          <cell r="X50">
            <v>198262.264</v>
          </cell>
          <cell r="Y50">
            <v>201907</v>
          </cell>
          <cell r="Z50">
            <v>204398.25600000002</v>
          </cell>
          <cell r="AA50">
            <v>178282.43299999999</v>
          </cell>
          <cell r="AB50">
            <v>334011.85399999999</v>
          </cell>
          <cell r="AC50">
            <v>485024.15623999998</v>
          </cell>
          <cell r="AD50">
            <v>1060689.8234879998</v>
          </cell>
          <cell r="AE50">
            <v>1614644</v>
          </cell>
          <cell r="AF50">
            <v>1561800</v>
          </cell>
          <cell r="AG50">
            <v>1618297.6750135398</v>
          </cell>
          <cell r="AH50">
            <v>3379855.1802600399</v>
          </cell>
          <cell r="AJ50">
            <v>1.8383407545472297</v>
          </cell>
          <cell r="AK50">
            <v>1.2338631151966206</v>
          </cell>
          <cell r="AL50">
            <v>-12.776930445042556</v>
          </cell>
          <cell r="AM50">
            <v>87.349840575711696</v>
          </cell>
          <cell r="AN50">
            <v>45.211659535891791</v>
          </cell>
          <cell r="AO50">
            <v>118.6880405525923</v>
          </cell>
          <cell r="AP50">
            <v>52.225840603463404</v>
          </cell>
          <cell r="AQ50">
            <v>47.24379978155504</v>
          </cell>
          <cell r="AR50">
            <v>52.570302757491149</v>
          </cell>
          <cell r="AS50">
            <v>108.852501764347</v>
          </cell>
        </row>
        <row r="51">
          <cell r="C51" t="str">
            <v>Otros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92075</v>
          </cell>
          <cell r="X51">
            <v>120680</v>
          </cell>
          <cell r="Y51">
            <v>120681</v>
          </cell>
          <cell r="Z51">
            <v>120682</v>
          </cell>
          <cell r="AA51">
            <v>120683</v>
          </cell>
          <cell r="AB51">
            <v>120684</v>
          </cell>
          <cell r="AC51">
            <v>120685</v>
          </cell>
          <cell r="AD51">
            <v>120686</v>
          </cell>
          <cell r="AE51">
            <v>120687</v>
          </cell>
          <cell r="AF51">
            <v>120688</v>
          </cell>
          <cell r="AG51">
            <v>0</v>
          </cell>
          <cell r="AH51">
            <v>0</v>
          </cell>
          <cell r="AJ51">
            <v>8.2863771959651444E-4</v>
          </cell>
          <cell r="AK51">
            <v>8.2863085324458297E-4</v>
          </cell>
          <cell r="AL51">
            <v>8.2862398700367379E-4</v>
          </cell>
        </row>
        <row r="53">
          <cell r="A53" t="str">
            <v>P = Proyectado</v>
          </cell>
          <cell r="E53" t="str">
            <v>C:\CARLOSJ\PRES9194\PAGOS.WK3</v>
          </cell>
          <cell r="W53" t="str">
            <v>C:\CARLOSJ\PRES9194\PAGOS.WK3</v>
          </cell>
          <cell r="X53" t="str">
            <v>C:\CARLOSJ\PRES9194\PAGOS.XLS</v>
          </cell>
          <cell r="AF53">
            <v>35620</v>
          </cell>
          <cell r="AL53" t="str">
            <v>Rango REZ 1</v>
          </cell>
        </row>
        <row r="54">
          <cell r="A54" t="str">
            <v>C:\CARLOSJ\PRES9194\PAGOS.XLS</v>
          </cell>
        </row>
        <row r="57">
          <cell r="A57" t="str">
            <v>PAGOS POR NUMERALES CON RECURSOS DE LA NACION</v>
          </cell>
        </row>
        <row r="58">
          <cell r="A58" t="str">
            <v>Participación  porcentual en el PIB</v>
          </cell>
        </row>
        <row r="60">
          <cell r="AD60" t="str">
            <v>Provisional</v>
          </cell>
          <cell r="AE60" t="str">
            <v>Proyección</v>
          </cell>
          <cell r="AH60" t="str">
            <v>Proyección</v>
          </cell>
        </row>
        <row r="61">
          <cell r="A61" t="str">
            <v>CONCEPTOS</v>
          </cell>
          <cell r="D61">
            <v>1970</v>
          </cell>
          <cell r="E61">
            <v>1971</v>
          </cell>
          <cell r="F61">
            <v>1972</v>
          </cell>
          <cell r="G61">
            <v>1973</v>
          </cell>
          <cell r="H61">
            <v>1974</v>
          </cell>
          <cell r="I61">
            <v>1975</v>
          </cell>
          <cell r="J61">
            <v>1976</v>
          </cell>
          <cell r="K61">
            <v>1977</v>
          </cell>
          <cell r="L61">
            <v>1978</v>
          </cell>
          <cell r="M61">
            <v>1979</v>
          </cell>
          <cell r="N61">
            <v>1980</v>
          </cell>
          <cell r="O61">
            <v>1981</v>
          </cell>
          <cell r="P61">
            <v>1982</v>
          </cell>
          <cell r="Q61">
            <v>1983</v>
          </cell>
          <cell r="R61">
            <v>1984</v>
          </cell>
          <cell r="S61">
            <v>1985</v>
          </cell>
          <cell r="T61">
            <v>1986</v>
          </cell>
          <cell r="U61">
            <v>1987</v>
          </cell>
          <cell r="V61">
            <v>1988</v>
          </cell>
          <cell r="W61">
            <v>1989</v>
          </cell>
          <cell r="X61">
            <v>1990</v>
          </cell>
          <cell r="Y61">
            <v>1991</v>
          </cell>
          <cell r="Z61">
            <v>1992</v>
          </cell>
          <cell r="AA61">
            <v>1993</v>
          </cell>
          <cell r="AB61">
            <v>1994</v>
          </cell>
          <cell r="AC61">
            <v>1995</v>
          </cell>
          <cell r="AD61">
            <v>1996</v>
          </cell>
          <cell r="AE61">
            <v>1997</v>
          </cell>
          <cell r="AH61">
            <v>1998</v>
          </cell>
        </row>
        <row r="62">
          <cell r="AE62" t="str">
            <v>Dic-20-96</v>
          </cell>
          <cell r="AF62" t="str">
            <v>Mayo</v>
          </cell>
          <cell r="AG62" t="str">
            <v>Junio</v>
          </cell>
          <cell r="AH62" t="str">
            <v>Junio 19/97</v>
          </cell>
        </row>
        <row r="64">
          <cell r="A64" t="str">
            <v>FUNCIONAMIENTO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7.4717756753315559E-2</v>
          </cell>
          <cell r="X64">
            <v>7.6564750449893468</v>
          </cell>
          <cell r="Y64">
            <v>7.6111597483168465</v>
          </cell>
          <cell r="Z64">
            <v>8.7108115784324642</v>
          </cell>
          <cell r="AA64">
            <v>9.8711558603314202</v>
          </cell>
          <cell r="AB64">
            <v>10.971052220493998</v>
          </cell>
          <cell r="AC64">
            <v>11.305826926620673</v>
          </cell>
          <cell r="AD64">
            <v>11.854564493137852</v>
          </cell>
          <cell r="AE64">
            <v>11.227453632192901</v>
          </cell>
          <cell r="AF64">
            <v>11.699139483072669</v>
          </cell>
          <cell r="AG64">
            <v>11.736057167008886</v>
          </cell>
          <cell r="AH64">
            <v>14.350810631233587</v>
          </cell>
        </row>
        <row r="65">
          <cell r="A65" t="str">
            <v>1.</v>
          </cell>
          <cell r="B65" t="str">
            <v>SERVICIOS PERSONALES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1.9075557764744473E-2</v>
          </cell>
          <cell r="X65">
            <v>2.2280014476875309</v>
          </cell>
          <cell r="Y65">
            <v>2.1564038648102222</v>
          </cell>
          <cell r="Z65">
            <v>2.3803940430634931</v>
          </cell>
          <cell r="AA65">
            <v>2.6733395431802749</v>
          </cell>
          <cell r="AB65">
            <v>2.8612203326876591</v>
          </cell>
          <cell r="AC65">
            <v>2.8616240158446526</v>
          </cell>
          <cell r="AD65">
            <v>2.8676650568199444</v>
          </cell>
          <cell r="AE65">
            <v>2.5449225940506555</v>
          </cell>
          <cell r="AF65">
            <v>2.7420081483334879</v>
          </cell>
          <cell r="AG65">
            <v>3.4323097794304944</v>
          </cell>
          <cell r="AH65">
            <v>3.110039784013146</v>
          </cell>
        </row>
        <row r="66">
          <cell r="B66" t="str">
            <v>1.1.</v>
          </cell>
          <cell r="C66" t="str">
            <v>Vigencia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1.8941722850918486E-2</v>
          </cell>
          <cell r="X66">
            <v>2.2168927990448148</v>
          </cell>
          <cell r="Y66">
            <v>2.1413052230820502</v>
          </cell>
          <cell r="Z66">
            <v>2.3563885732943333</v>
          </cell>
          <cell r="AA66">
            <v>2.6510509360760666</v>
          </cell>
          <cell r="AB66">
            <v>2.8372353767274534</v>
          </cell>
          <cell r="AC66">
            <v>2.8424985675835219</v>
          </cell>
          <cell r="AD66">
            <v>2.8475771123963862</v>
          </cell>
          <cell r="AE66">
            <v>2.5220570082624341</v>
          </cell>
          <cell r="AF66">
            <v>2.7190896633391852</v>
          </cell>
          <cell r="AG66">
            <v>3.4131742264909302</v>
          </cell>
          <cell r="AH66">
            <v>3.030620645646759</v>
          </cell>
        </row>
        <row r="67">
          <cell r="B67" t="str">
            <v>1.2.</v>
          </cell>
          <cell r="C67" t="str">
            <v>Reservas de apropiación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4.2419409967964401E-3</v>
          </cell>
          <cell r="Y67">
            <v>3.7117811820392014E-3</v>
          </cell>
          <cell r="Z67">
            <v>1.3432619631962932E-3</v>
          </cell>
          <cell r="AA67">
            <v>9.4379308530271305E-3</v>
          </cell>
          <cell r="AB67">
            <v>7.9515734760171163E-3</v>
          </cell>
          <cell r="AC67">
            <v>1.1565271839548582E-2</v>
          </cell>
          <cell r="AD67">
            <v>5.1363682713265078E-3</v>
          </cell>
          <cell r="AE67">
            <v>5.6713854514091533E-3</v>
          </cell>
          <cell r="AF67">
            <v>5.6845061206340624E-3</v>
          </cell>
          <cell r="AG67">
            <v>5.9117819235819631E-3</v>
          </cell>
          <cell r="AH67">
            <v>7.3942830335510827E-3</v>
          </cell>
        </row>
        <row r="68">
          <cell r="B68" t="str">
            <v>1.3.</v>
          </cell>
          <cell r="C68" t="str">
            <v>Reservas de Tesorería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1.3383491382598658E-4</v>
          </cell>
          <cell r="X68">
            <v>6.8667076459198737E-3</v>
          </cell>
          <cell r="Y68">
            <v>1.1386860546132581E-2</v>
          </cell>
          <cell r="Z68">
            <v>2.2662207805963515E-2</v>
          </cell>
          <cell r="AA68">
            <v>1.2850676251180805E-2</v>
          </cell>
          <cell r="AB68">
            <v>1.6033382484188619E-2</v>
          </cell>
          <cell r="AC68">
            <v>7.5601764215825831E-3</v>
          </cell>
          <cell r="AD68">
            <v>1.4951576152231539E-2</v>
          </cell>
          <cell r="AE68">
            <v>1.719420033681188E-2</v>
          </cell>
          <cell r="AF68">
            <v>1.7233978873668346E-2</v>
          </cell>
          <cell r="AG68">
            <v>1.3223771015982044E-2</v>
          </cell>
          <cell r="AH68">
            <v>7.2024855332835813E-2</v>
          </cell>
        </row>
        <row r="69">
          <cell r="A69" t="str">
            <v>2.</v>
          </cell>
          <cell r="B69" t="str">
            <v>GASTOS GENERALES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4.6307447524307653E-3</v>
          </cell>
          <cell r="X69">
            <v>0.38863660205331962</v>
          </cell>
          <cell r="Y69">
            <v>0.54205724366864072</v>
          </cell>
          <cell r="Z69">
            <v>0.63689743443504254</v>
          </cell>
          <cell r="AA69">
            <v>0.74322553299691607</v>
          </cell>
          <cell r="AB69">
            <v>0.88780433561698868</v>
          </cell>
          <cell r="AC69">
            <v>0.82361073382200245</v>
          </cell>
          <cell r="AD69">
            <v>0.7889598244003444</v>
          </cell>
          <cell r="AE69">
            <v>0.70991342333035856</v>
          </cell>
          <cell r="AF69">
            <v>0.71315377572566097</v>
          </cell>
          <cell r="AG69">
            <v>0.79635532023887867</v>
          </cell>
          <cell r="AH69">
            <v>0.78880043003509959</v>
          </cell>
        </row>
        <row r="70">
          <cell r="B70" t="str">
            <v>2.1.</v>
          </cell>
          <cell r="C70" t="str">
            <v>Vigencia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3.273948783867062E-3</v>
          </cell>
          <cell r="X70">
            <v>0.2993972351956351</v>
          </cell>
          <cell r="Y70">
            <v>0.42874121343462052</v>
          </cell>
          <cell r="Z70">
            <v>0.53327817696088331</v>
          </cell>
          <cell r="AA70">
            <v>0.59333014357574598</v>
          </cell>
          <cell r="AB70">
            <v>0.70127861969283811</v>
          </cell>
          <cell r="AC70">
            <v>0.70265543197237768</v>
          </cell>
          <cell r="AD70">
            <v>0.63735869306619441</v>
          </cell>
          <cell r="AE70">
            <v>0.52707875901588241</v>
          </cell>
          <cell r="AF70">
            <v>0.5303472773065403</v>
          </cell>
          <cell r="AG70">
            <v>0.61951811949717095</v>
          </cell>
          <cell r="AH70">
            <v>0.58013859440429671</v>
          </cell>
        </row>
        <row r="71">
          <cell r="B71" t="str">
            <v>2.2.</v>
          </cell>
          <cell r="C71" t="str">
            <v>Reservas de apropiación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5.1536415491265079E-2</v>
          </cell>
          <cell r="Y71">
            <v>4.7609119411925818E-2</v>
          </cell>
          <cell r="Z71">
            <v>7.3033500902726159E-2</v>
          </cell>
          <cell r="AA71">
            <v>0.10265950162333781</v>
          </cell>
          <cell r="AB71">
            <v>0.13656417053740125</v>
          </cell>
          <cell r="AC71">
            <v>9.3306082673150978E-2</v>
          </cell>
          <cell r="AD71">
            <v>5.9067034645558618E-2</v>
          </cell>
          <cell r="AE71">
            <v>6.9581597949399859E-2</v>
          </cell>
          <cell r="AF71">
            <v>7.362788880059358E-2</v>
          </cell>
          <cell r="AG71">
            <v>6.0094641733916189E-2</v>
          </cell>
          <cell r="AH71">
            <v>7.0909617451419674E-2</v>
          </cell>
        </row>
        <row r="72">
          <cell r="B72" t="str">
            <v>2.3.</v>
          </cell>
          <cell r="C72" t="str">
            <v>Reservas de Tesorería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1.3567959685637032E-3</v>
          </cell>
          <cell r="X72">
            <v>3.7702951366419483E-2</v>
          </cell>
          <cell r="Y72">
            <v>6.5706910822094358E-2</v>
          </cell>
          <cell r="Z72">
            <v>3.0585756571433056E-2</v>
          </cell>
          <cell r="AA72">
            <v>4.7235887797832221E-2</v>
          </cell>
          <cell r="AB72">
            <v>4.996154538674942E-2</v>
          </cell>
          <cell r="AC72">
            <v>2.764921917647371E-2</v>
          </cell>
          <cell r="AD72">
            <v>9.253409668859125E-2</v>
          </cell>
          <cell r="AE72">
            <v>0.11325306636507618</v>
          </cell>
          <cell r="AF72">
            <v>0.10917860961852724</v>
          </cell>
          <cell r="AG72">
            <v>0.11674255900779155</v>
          </cell>
          <cell r="AH72">
            <v>0.13775221817938316</v>
          </cell>
        </row>
        <row r="73">
          <cell r="A73" t="str">
            <v>3.</v>
          </cell>
          <cell r="B73" t="str">
            <v>TRANSFERENCIAS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5.101145423614032E-2</v>
          </cell>
          <cell r="X73">
            <v>5.0398369952484954</v>
          </cell>
          <cell r="Y73">
            <v>4.9126986398379833</v>
          </cell>
          <cell r="Z73">
            <v>5.6935201009339291</v>
          </cell>
          <cell r="AA73">
            <v>6.4545907841542309</v>
          </cell>
          <cell r="AB73">
            <v>7.22202755218935</v>
          </cell>
          <cell r="AC73">
            <v>7.6205921769540179</v>
          </cell>
          <cell r="AD73">
            <v>8.1979396119175636</v>
          </cell>
          <cell r="AE73">
            <v>7.9726176148118872</v>
          </cell>
          <cell r="AF73">
            <v>8.2439775590135191</v>
          </cell>
          <cell r="AG73">
            <v>7.507392067339512</v>
          </cell>
          <cell r="AH73">
            <v>10.451970417185343</v>
          </cell>
        </row>
        <row r="74">
          <cell r="B74" t="str">
            <v>3.1.</v>
          </cell>
          <cell r="C74" t="str">
            <v>Vigencia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4.7329830568666645E-2</v>
          </cell>
          <cell r="X74">
            <v>4.5285122168039118</v>
          </cell>
          <cell r="Y74">
            <v>4.5410746505885822</v>
          </cell>
          <cell r="Z74">
            <v>5.3250128566432231</v>
          </cell>
          <cell r="AA74">
            <v>6.2599219988494106</v>
          </cell>
          <cell r="AB74">
            <v>7.0581665132607192</v>
          </cell>
          <cell r="AC74">
            <v>7.1861983149864459</v>
          </cell>
          <cell r="AD74">
            <v>7.6482947941045261</v>
          </cell>
          <cell r="AE74">
            <v>7.3343616965501264</v>
          </cell>
          <cell r="AF74">
            <v>7.5919737300023815</v>
          </cell>
          <cell r="AG74">
            <v>6.9371497080631315</v>
          </cell>
          <cell r="AH74">
            <v>9.0192630723144518</v>
          </cell>
        </row>
        <row r="75">
          <cell r="B75" t="str">
            <v>3.2.</v>
          </cell>
          <cell r="C75" t="str">
            <v>Reservas de apropiación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0.13811168431750609</v>
          </cell>
          <cell r="Y75">
            <v>0.25847944787902766</v>
          </cell>
          <cell r="Z75">
            <v>0.13305622974599643</v>
          </cell>
          <cell r="AA75">
            <v>0.14216858560861667</v>
          </cell>
          <cell r="AB75">
            <v>4.4668151182149292E-2</v>
          </cell>
          <cell r="AC75">
            <v>0.17729058050923077</v>
          </cell>
          <cell r="AD75">
            <v>0.1604367442073816</v>
          </cell>
          <cell r="AE75">
            <v>0.18825578863009287</v>
          </cell>
          <cell r="AF75">
            <v>0.20401060855164466</v>
          </cell>
          <cell r="AG75">
            <v>0.11353986483907955</v>
          </cell>
          <cell r="AH75">
            <v>0.64367262520571822</v>
          </cell>
        </row>
        <row r="76">
          <cell r="B76" t="str">
            <v>3.3.</v>
          </cell>
          <cell r="C76" t="str">
            <v>Reservas de Tesorería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3.6816236674736716E-3</v>
          </cell>
          <cell r="X76">
            <v>0.37321309412707715</v>
          </cell>
          <cell r="Y76">
            <v>0.11314454137037359</v>
          </cell>
          <cell r="Z76">
            <v>0.23545101454470946</v>
          </cell>
          <cell r="AA76">
            <v>5.2500199696203884E-2</v>
          </cell>
          <cell r="AB76">
            <v>0.11919288774648268</v>
          </cell>
          <cell r="AC76">
            <v>0.25710328145834044</v>
          </cell>
          <cell r="AD76">
            <v>0.38920807360565463</v>
          </cell>
          <cell r="AE76">
            <v>0.45000012963166741</v>
          </cell>
          <cell r="AF76">
            <v>0.44799322045949397</v>
          </cell>
          <cell r="AG76">
            <v>0.4567024944373021</v>
          </cell>
          <cell r="AH76">
            <v>0.78903471966517358</v>
          </cell>
        </row>
        <row r="78">
          <cell r="A78" t="str">
            <v>SERVICIO DE LA DEUDA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3.243247722341356E-2</v>
          </cell>
          <cell r="X78">
            <v>2.8002653929020198</v>
          </cell>
          <cell r="Y78">
            <v>3.9073623255963024</v>
          </cell>
          <cell r="Z78">
            <v>3.6726332988417405</v>
          </cell>
          <cell r="AA78">
            <v>3.3759206761124401</v>
          </cell>
          <cell r="AB78">
            <v>4.378022430561769</v>
          </cell>
          <cell r="AC78">
            <v>3.6226349407890233</v>
          </cell>
          <cell r="AD78">
            <v>5.5367601824783037</v>
          </cell>
          <cell r="AE78">
            <v>6.3780580830529923</v>
          </cell>
          <cell r="AF78">
            <v>6.5916811132825517</v>
          </cell>
          <cell r="AG78">
            <v>6.5824088486012204</v>
          </cell>
          <cell r="AH78">
            <v>11.215176321052873</v>
          </cell>
        </row>
        <row r="79">
          <cell r="A79" t="str">
            <v>1.</v>
          </cell>
          <cell r="B79" t="str">
            <v>INTERNA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5.8618079612510789E-3</v>
          </cell>
          <cell r="X79">
            <v>0.22500502023865587</v>
          </cell>
          <cell r="Y79">
            <v>1.2037298751625858</v>
          </cell>
          <cell r="Z79">
            <v>0.58062011538841063</v>
          </cell>
          <cell r="AA79">
            <v>0.76374710797025547</v>
          </cell>
          <cell r="AB79">
            <v>2.0054741113063992</v>
          </cell>
          <cell r="AC79">
            <v>1.9022614064212062</v>
          </cell>
          <cell r="AD79">
            <v>3.8609455490687581</v>
          </cell>
          <cell r="AE79">
            <v>4.4091871115010939</v>
          </cell>
          <cell r="AF79">
            <v>4.7619919844854488</v>
          </cell>
          <cell r="AG79">
            <v>4.7784989054518157</v>
          </cell>
          <cell r="AH79">
            <v>8.1067834281473292</v>
          </cell>
        </row>
        <row r="80">
          <cell r="B80" t="str">
            <v>1.1.</v>
          </cell>
          <cell r="C80" t="str">
            <v>Vigencia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5.8618079612510789E-3</v>
          </cell>
          <cell r="X80">
            <v>0.21694369848075859</v>
          </cell>
          <cell r="Y80">
            <v>1.158334867523519</v>
          </cell>
          <cell r="Z80">
            <v>0.54687645582133892</v>
          </cell>
          <cell r="AA80">
            <v>0.74075496615790093</v>
          </cell>
          <cell r="AB80">
            <v>1.9704061291355004</v>
          </cell>
          <cell r="AC80">
            <v>1.779676688316411</v>
          </cell>
          <cell r="AD80">
            <v>3.8295838941765794</v>
          </cell>
          <cell r="AE80">
            <v>4.4091871115010939</v>
          </cell>
          <cell r="AF80">
            <v>4.7619919844854488</v>
          </cell>
          <cell r="AG80">
            <v>4.7749510333022211</v>
          </cell>
          <cell r="AH80">
            <v>7.6779349395198437</v>
          </cell>
        </row>
        <row r="81">
          <cell r="B81" t="str">
            <v>1.2.</v>
          </cell>
          <cell r="C81" t="str">
            <v>Reservas de apropiación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8.7649863641582788E-3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1.8349200927163104E-4</v>
          </cell>
          <cell r="AH81">
            <v>0</v>
          </cell>
        </row>
        <row r="82">
          <cell r="B82" t="str">
            <v>1.3.</v>
          </cell>
          <cell r="C82" t="str">
            <v>Reservas de Tesorería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8.0613217578972482E-3</v>
          </cell>
          <cell r="Y82">
            <v>3.6630021274908428E-2</v>
          </cell>
          <cell r="Z82">
            <v>3.374365956707167E-2</v>
          </cell>
          <cell r="AA82">
            <v>2.2992141812354514E-2</v>
          </cell>
          <cell r="AB82">
            <v>3.5067982170898529E-2</v>
          </cell>
          <cell r="AC82">
            <v>0.12258471810479574</v>
          </cell>
          <cell r="AD82">
            <v>3.1361654892178382E-2</v>
          </cell>
          <cell r="AE82">
            <v>0</v>
          </cell>
          <cell r="AF82">
            <v>0</v>
          </cell>
          <cell r="AG82">
            <v>3.3643801403222115E-3</v>
          </cell>
          <cell r="AH82">
            <v>0.42884848862748448</v>
          </cell>
        </row>
        <row r="83">
          <cell r="A83" t="str">
            <v>2.</v>
          </cell>
          <cell r="B83" t="str">
            <v>EXTERNA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2.6570669262162484E-2</v>
          </cell>
          <cell r="X83">
            <v>2.5752603726633643</v>
          </cell>
          <cell r="Y83">
            <v>2.7036324504337164</v>
          </cell>
          <cell r="Z83">
            <v>3.0920131834533295</v>
          </cell>
          <cell r="AA83">
            <v>2.6121735681421847</v>
          </cell>
          <cell r="AB83">
            <v>2.3725483192553698</v>
          </cell>
          <cell r="AC83">
            <v>1.7203735343678166</v>
          </cell>
          <cell r="AD83">
            <v>1.6758146334095465</v>
          </cell>
          <cell r="AE83">
            <v>1.9688709715518984</v>
          </cell>
          <cell r="AF83">
            <v>1.8296891287971035</v>
          </cell>
          <cell r="AG83">
            <v>1.8039099431494048</v>
          </cell>
          <cell r="AH83">
            <v>3.1083928929055431</v>
          </cell>
        </row>
        <row r="84">
          <cell r="B84" t="str">
            <v>2.1.</v>
          </cell>
          <cell r="C84" t="str">
            <v>Vigencia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2.6570669262162484E-2</v>
          </cell>
          <cell r="X84">
            <v>2.4827687760633439</v>
          </cell>
          <cell r="Y84">
            <v>2.3717290928684984</v>
          </cell>
          <cell r="Z84">
            <v>2.9694648310983207</v>
          </cell>
          <cell r="AA84">
            <v>2.5868557263951413</v>
          </cell>
          <cell r="AB84">
            <v>2.2223976475814897</v>
          </cell>
          <cell r="AC84">
            <v>1.6947755357678469</v>
          </cell>
          <cell r="AD84">
            <v>1.662730071257261</v>
          </cell>
          <cell r="AE84">
            <v>1.9688709715518984</v>
          </cell>
          <cell r="AF84">
            <v>1.8296891287971035</v>
          </cell>
          <cell r="AG84">
            <v>1.7654823951279861</v>
          </cell>
          <cell r="AH84">
            <v>2.8025171306436141</v>
          </cell>
        </row>
        <row r="85">
          <cell r="B85" t="str">
            <v>2.2.</v>
          </cell>
          <cell r="C85" t="str">
            <v>Reservas de apropiación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3.0448800456358543E-3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2.3863135805775619E-4</v>
          </cell>
          <cell r="AH85">
            <v>0</v>
          </cell>
        </row>
        <row r="86">
          <cell r="B86" t="str">
            <v>2.3.</v>
          </cell>
          <cell r="C86" t="str">
            <v>Reservas de Tesorería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9.2491596600020501E-2</v>
          </cell>
          <cell r="Y86">
            <v>0.32885847751958203</v>
          </cell>
          <cell r="Z86">
            <v>0.12254835235500931</v>
          </cell>
          <cell r="AA86">
            <v>2.5317841747043459E-2</v>
          </cell>
          <cell r="AB86">
            <v>0.15015067167387955</v>
          </cell>
          <cell r="AC86">
            <v>2.5597998599969887E-2</v>
          </cell>
          <cell r="AD86">
            <v>1.308456215228531E-2</v>
          </cell>
          <cell r="AE86">
            <v>0</v>
          </cell>
          <cell r="AF86">
            <v>0</v>
          </cell>
          <cell r="AG86">
            <v>3.8188916663360752E-2</v>
          </cell>
          <cell r="AH86">
            <v>0.30587576226192892</v>
          </cell>
        </row>
        <row r="88">
          <cell r="A88" t="str">
            <v>INVERSION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2.1829278234710266E-2</v>
          </cell>
          <cell r="X88">
            <v>2.1678382649659711</v>
          </cell>
          <cell r="Y88">
            <v>2.6587976397492286</v>
          </cell>
          <cell r="Z88">
            <v>2.8689222086327955</v>
          </cell>
          <cell r="AA88">
            <v>2.4535477993924362</v>
          </cell>
          <cell r="AB88">
            <v>2.431688959856845</v>
          </cell>
          <cell r="AC88">
            <v>2.7307480798130963</v>
          </cell>
          <cell r="AD88">
            <v>3.1488231010274066</v>
          </cell>
          <cell r="AE88">
            <v>3.2185562546703403</v>
          </cell>
          <cell r="AF88">
            <v>3.1715934942902742</v>
          </cell>
          <cell r="AG88">
            <v>3.7055293812359529</v>
          </cell>
          <cell r="AH88">
            <v>1.9741328087696317</v>
          </cell>
        </row>
        <row r="89">
          <cell r="B89" t="str">
            <v>1.1.</v>
          </cell>
          <cell r="C89" t="str">
            <v>Vigencia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1.6463320067181791E-2</v>
          </cell>
          <cell r="X89">
            <v>1.4877514432629979</v>
          </cell>
          <cell r="Y89">
            <v>1.9429573925247852</v>
          </cell>
          <cell r="Z89">
            <v>2.235181409785775</v>
          </cell>
          <cell r="AA89">
            <v>1.601247810495245</v>
          </cell>
          <cell r="AB89">
            <v>1.6850029573378074</v>
          </cell>
          <cell r="AC89">
            <v>1.9121020194272891</v>
          </cell>
          <cell r="AD89">
            <v>1.8860506810747892</v>
          </cell>
          <cell r="AE89">
            <v>1.5054377603796076</v>
          </cell>
          <cell r="AF89">
            <v>1.4290667926762268</v>
          </cell>
          <cell r="AG89">
            <v>1.9695426112141126</v>
          </cell>
          <cell r="AH89">
            <v>0.33074146139510602</v>
          </cell>
        </row>
        <row r="90">
          <cell r="B90" t="str">
            <v>1.2.</v>
          </cell>
          <cell r="C90" t="str">
            <v>Reservas de apropiación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0.21829065496045555</v>
          </cell>
          <cell r="Y90">
            <v>0.50212701448444486</v>
          </cell>
          <cell r="Z90">
            <v>0.46193201203071588</v>
          </cell>
          <cell r="AA90">
            <v>0.60421456415993469</v>
          </cell>
          <cell r="AB90">
            <v>0.5300450826214157</v>
          </cell>
          <cell r="AC90">
            <v>0.58928348121633634</v>
          </cell>
          <cell r="AD90">
            <v>0.61169815377892489</v>
          </cell>
          <cell r="AE90">
            <v>0.84003120954411703</v>
          </cell>
          <cell r="AF90">
            <v>0.90771637418378837</v>
          </cell>
          <cell r="AG90">
            <v>0.87948543134738233</v>
          </cell>
          <cell r="AH90">
            <v>0.83257474825113809</v>
          </cell>
        </row>
        <row r="91">
          <cell r="B91" t="str">
            <v>1.3.</v>
          </cell>
          <cell r="C91" t="str">
            <v>Reservas de Tesorería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5.3659581675284743E-3</v>
          </cell>
          <cell r="X91">
            <v>0.46179616674251822</v>
          </cell>
          <cell r="Y91">
            <v>0.21371323273999837</v>
          </cell>
          <cell r="Z91">
            <v>0.17180878681630526</v>
          </cell>
          <cell r="AA91">
            <v>0.24808542473725662</v>
          </cell>
          <cell r="AB91">
            <v>0.21664091989762208</v>
          </cell>
          <cell r="AC91">
            <v>0.22936257916947103</v>
          </cell>
          <cell r="AD91">
            <v>0.65107426617369268</v>
          </cell>
          <cell r="AE91">
            <v>0.87308728474661623</v>
          </cell>
          <cell r="AF91">
            <v>0.83481032743025951</v>
          </cell>
          <cell r="AG91">
            <v>0.85650133867445843</v>
          </cell>
          <cell r="AH91">
            <v>0.81081659912338766</v>
          </cell>
        </row>
        <row r="93">
          <cell r="A93" t="str">
            <v>OTROS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6.0869119130798899E-3</v>
          </cell>
          <cell r="X93">
            <v>0.59659517576569887</v>
          </cell>
          <cell r="Y93">
            <v>0.45989883452738484</v>
          </cell>
          <cell r="Z93">
            <v>0.36417449064547558</v>
          </cell>
          <cell r="AA93">
            <v>0.27684833910994011</v>
          </cell>
          <cell r="AB93">
            <v>0.21210991852253427</v>
          </cell>
          <cell r="AC93">
            <v>0.16667584165257801</v>
          </cell>
          <cell r="AD93">
            <v>0.13565093520757607</v>
          </cell>
          <cell r="AE93">
            <v>0.10864484063082802</v>
          </cell>
          <cell r="AF93">
            <v>0.10889709122017202</v>
          </cell>
          <cell r="AG93">
            <v>0</v>
          </cell>
          <cell r="AH93">
            <v>0</v>
          </cell>
        </row>
        <row r="94">
          <cell r="B94" t="str">
            <v>DEVOLUCION DE IMPUESTOS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5">
          <cell r="B95" t="str">
            <v>PREPAGO DEUDA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B97" t="str">
            <v>TESOROS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</row>
        <row r="98">
          <cell r="B98" t="str">
            <v>RECOMPRA TESOROS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</row>
        <row r="99">
          <cell r="B99" t="str">
            <v>ORO Y PLATINO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</row>
        <row r="100"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</row>
        <row r="101">
          <cell r="A101" t="str">
            <v>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0.13506642412451927</v>
          </cell>
          <cell r="X101">
            <v>12.62457870285734</v>
          </cell>
          <cell r="Y101">
            <v>14.177319713662376</v>
          </cell>
          <cell r="Z101">
            <v>15.252367085907</v>
          </cell>
          <cell r="AA101">
            <v>15.700624335836299</v>
          </cell>
          <cell r="AB101">
            <v>17.780763610912611</v>
          </cell>
          <cell r="AC101">
            <v>17.659209947222791</v>
          </cell>
          <cell r="AD101">
            <v>20.540147776643565</v>
          </cell>
          <cell r="AE101">
            <v>20.824067969916236</v>
          </cell>
          <cell r="AF101">
            <v>21.462414090645495</v>
          </cell>
          <cell r="AG101">
            <v>22.023995396846058</v>
          </cell>
          <cell r="AH101">
            <v>27.540119761056093</v>
          </cell>
        </row>
        <row r="102">
          <cell r="C102" t="str">
            <v>Vigencia</v>
          </cell>
          <cell r="W102">
            <v>0.11844129949404754</v>
          </cell>
          <cell r="X102">
            <v>11.232266168851462</v>
          </cell>
          <cell r="Y102">
            <v>12.584142440022056</v>
          </cell>
          <cell r="Z102">
            <v>13.96620230360387</v>
          </cell>
          <cell r="AA102">
            <v>14.433161581549511</v>
          </cell>
          <cell r="AB102">
            <v>16.474487243735805</v>
          </cell>
          <cell r="AC102">
            <v>16.117906558053892</v>
          </cell>
          <cell r="AD102">
            <v>18.511595246075736</v>
          </cell>
          <cell r="AE102">
            <v>18.266993307261046</v>
          </cell>
          <cell r="AF102">
            <v>18.862158576606884</v>
          </cell>
          <cell r="AG102">
            <v>19.47981809369556</v>
          </cell>
          <cell r="AH102">
            <v>23.44121584392407</v>
          </cell>
        </row>
        <row r="103">
          <cell r="C103" t="str">
            <v>Reservas de apropiación</v>
          </cell>
          <cell r="W103">
            <v>0</v>
          </cell>
          <cell r="X103">
            <v>0.41218069576602312</v>
          </cell>
          <cell r="Y103">
            <v>0.8237372293672317</v>
          </cell>
          <cell r="Z103">
            <v>0.66936500464263482</v>
          </cell>
          <cell r="AA103">
            <v>0.8584805822449163</v>
          </cell>
          <cell r="AB103">
            <v>0.71922897781698336</v>
          </cell>
          <cell r="AC103">
            <v>0.87144541623826666</v>
          </cell>
          <cell r="AD103">
            <v>0.83633830090319161</v>
          </cell>
          <cell r="AE103">
            <v>1.1035399815750189</v>
          </cell>
          <cell r="AF103">
            <v>1.1910393776566606</v>
          </cell>
          <cell r="AG103">
            <v>1.0594538432112894</v>
          </cell>
          <cell r="AH103">
            <v>1.554551273941827</v>
          </cell>
        </row>
        <row r="104">
          <cell r="C104" t="str">
            <v>Reservas de Tesorería</v>
          </cell>
          <cell r="W104">
            <v>1.0538212717391835E-2</v>
          </cell>
          <cell r="X104">
            <v>0.98013183823985239</v>
          </cell>
          <cell r="Y104">
            <v>0.76944004427308943</v>
          </cell>
          <cell r="Z104">
            <v>0.61679977766049232</v>
          </cell>
          <cell r="AA104">
            <v>0.40898217204187148</v>
          </cell>
          <cell r="AB104">
            <v>0.58704738935982081</v>
          </cell>
          <cell r="AC104">
            <v>0.66985797293063343</v>
          </cell>
          <cell r="AD104">
            <v>1.1922142296646336</v>
          </cell>
          <cell r="AE104">
            <v>1.4535346810801717</v>
          </cell>
          <cell r="AF104">
            <v>1.4092161363819491</v>
          </cell>
          <cell r="AG104">
            <v>1.4847234599392169</v>
          </cell>
          <cell r="AH104">
            <v>2.5443526431901935</v>
          </cell>
        </row>
        <row r="105">
          <cell r="C105" t="str">
            <v>Otros</v>
          </cell>
          <cell r="W105">
            <v>6.0869119130798899E-3</v>
          </cell>
          <cell r="X105">
            <v>0.59659517576569887</v>
          </cell>
          <cell r="Y105">
            <v>0.45989883452738484</v>
          </cell>
          <cell r="Z105">
            <v>0.36417449064547558</v>
          </cell>
          <cell r="AA105">
            <v>0.27684833910994011</v>
          </cell>
          <cell r="AB105">
            <v>0.21210991852253427</v>
          </cell>
          <cell r="AC105">
            <v>0.16667584165257801</v>
          </cell>
          <cell r="AD105">
            <v>0.13565093520757607</v>
          </cell>
          <cell r="AE105">
            <v>0.10864484063082802</v>
          </cell>
          <cell r="AF105">
            <v>0.10889709122017202</v>
          </cell>
          <cell r="AG105">
            <v>0</v>
          </cell>
          <cell r="AH105">
            <v>0</v>
          </cell>
        </row>
        <row r="107">
          <cell r="C107" t="str">
            <v xml:space="preserve">PIB </v>
          </cell>
          <cell r="D107">
            <v>132768</v>
          </cell>
          <cell r="E107">
            <v>155886</v>
          </cell>
          <cell r="F107">
            <v>189614</v>
          </cell>
          <cell r="G107">
            <v>243160</v>
          </cell>
          <cell r="H107">
            <v>322384</v>
          </cell>
          <cell r="I107">
            <v>405108</v>
          </cell>
          <cell r="J107">
            <v>532270</v>
          </cell>
          <cell r="K107">
            <v>716029</v>
          </cell>
          <cell r="L107">
            <v>909487</v>
          </cell>
          <cell r="M107">
            <v>1188817</v>
          </cell>
          <cell r="N107">
            <v>1579130</v>
          </cell>
          <cell r="O107">
            <v>1982773</v>
          </cell>
          <cell r="P107">
            <v>2497298</v>
          </cell>
          <cell r="Q107">
            <v>3054137</v>
          </cell>
          <cell r="R107">
            <v>3856584</v>
          </cell>
          <cell r="S107">
            <v>4965883</v>
          </cell>
          <cell r="T107">
            <v>6787956</v>
          </cell>
          <cell r="U107">
            <v>8824408</v>
          </cell>
          <cell r="V107">
            <v>11731348</v>
          </cell>
          <cell r="W107">
            <v>15126718</v>
          </cell>
          <cell r="X107">
            <v>20228122</v>
          </cell>
          <cell r="Y107">
            <v>26240771</v>
          </cell>
          <cell r="Z107">
            <v>33138510</v>
          </cell>
          <cell r="AA107">
            <v>43591737.045630313</v>
          </cell>
          <cell r="AB107">
            <v>56896914.977212004</v>
          </cell>
          <cell r="AC107">
            <v>72407014</v>
          </cell>
          <cell r="AD107">
            <v>88968056</v>
          </cell>
          <cell r="AE107">
            <v>111083968</v>
          </cell>
          <cell r="AF107">
            <v>110827570</v>
          </cell>
          <cell r="AG107">
            <v>108996572</v>
          </cell>
          <cell r="AH107">
            <v>132837529</v>
          </cell>
        </row>
        <row r="108">
          <cell r="A108" t="str">
            <v>C:\CARLOSJ\PRES9194\PAGOS.XLS</v>
          </cell>
          <cell r="AD108" t="str">
            <v>Rango REZ 2</v>
          </cell>
        </row>
      </sheetData>
      <sheetData sheetId="2" refreshError="1">
        <row r="1">
          <cell r="A1" t="str">
            <v>PAGOS REZAGO POR NUMERALES CON RECURSOS DE LA NACION</v>
          </cell>
          <cell r="O1" t="str">
            <v>PAGOS REZAGO POR NUMERALES CON RECURSOS DE LA NACION</v>
          </cell>
          <cell r="AC1" t="str">
            <v>PAGOS REZAGO POR NUMERALES CON RECURSOS DE LA NACION</v>
          </cell>
          <cell r="AP1" t="str">
            <v>PAGOS REZAGO POR NUMERALES CON RECURSOS DE LA NACION</v>
          </cell>
        </row>
        <row r="2">
          <cell r="A2" t="str">
            <v>Clasificación anterior al Decreto 568 de 1996</v>
          </cell>
          <cell r="O2" t="str">
            <v>Clasificación anterior al Decreto 568 de 1996</v>
          </cell>
          <cell r="AC2" t="str">
            <v>Clasificación FMI</v>
          </cell>
          <cell r="AP2" t="str">
            <v>Clasificación FMI</v>
          </cell>
        </row>
        <row r="3">
          <cell r="A3" t="str">
            <v>Millones de pesos</v>
          </cell>
          <cell r="O3" t="str">
            <v>Participación porcentual en el PIB</v>
          </cell>
          <cell r="AC3" t="str">
            <v>Millones de pesos</v>
          </cell>
          <cell r="AP3" t="str">
            <v>Participación porcentual en el PIB</v>
          </cell>
        </row>
        <row r="5">
          <cell r="A5" t="str">
            <v/>
          </cell>
          <cell r="O5" t="str">
            <v/>
          </cell>
          <cell r="AC5" t="str">
            <v/>
          </cell>
          <cell r="AP5" t="str">
            <v/>
          </cell>
        </row>
        <row r="6">
          <cell r="A6" t="str">
            <v>CONCEPTOS</v>
          </cell>
          <cell r="D6">
            <v>1990</v>
          </cell>
          <cell r="E6">
            <v>1991</v>
          </cell>
          <cell r="F6">
            <v>1992</v>
          </cell>
          <cell r="G6">
            <v>1993</v>
          </cell>
          <cell r="H6">
            <v>1994</v>
          </cell>
          <cell r="I6">
            <v>1995</v>
          </cell>
          <cell r="J6">
            <v>1996</v>
          </cell>
          <cell r="K6">
            <v>1997</v>
          </cell>
          <cell r="L6">
            <v>1998</v>
          </cell>
          <cell r="M6">
            <v>1999</v>
          </cell>
          <cell r="O6" t="str">
            <v>CONCEPTOS</v>
          </cell>
          <cell r="R6">
            <v>1990</v>
          </cell>
          <cell r="S6">
            <v>1991</v>
          </cell>
          <cell r="T6">
            <v>1992</v>
          </cell>
          <cell r="U6">
            <v>1993</v>
          </cell>
          <cell r="V6">
            <v>1994</v>
          </cell>
          <cell r="W6">
            <v>1995</v>
          </cell>
          <cell r="X6">
            <v>1996</v>
          </cell>
          <cell r="Y6">
            <v>1997</v>
          </cell>
          <cell r="Z6">
            <v>1998</v>
          </cell>
          <cell r="AA6">
            <v>1999</v>
          </cell>
          <cell r="AC6" t="str">
            <v>CONCEPTOS</v>
          </cell>
          <cell r="AF6">
            <v>1990</v>
          </cell>
          <cell r="AG6">
            <v>1991</v>
          </cell>
          <cell r="AH6">
            <v>1992</v>
          </cell>
          <cell r="AI6">
            <v>1993</v>
          </cell>
          <cell r="AJ6">
            <v>1994</v>
          </cell>
          <cell r="AK6">
            <v>1995</v>
          </cell>
          <cell r="AL6">
            <v>1996</v>
          </cell>
          <cell r="AM6">
            <v>1997</v>
          </cell>
          <cell r="AN6">
            <v>1998</v>
          </cell>
          <cell r="AP6" t="str">
            <v>CONCEPTOS</v>
          </cell>
          <cell r="AS6">
            <v>1990</v>
          </cell>
          <cell r="AT6">
            <v>1991</v>
          </cell>
          <cell r="AU6">
            <v>1992</v>
          </cell>
          <cell r="AV6">
            <v>1993</v>
          </cell>
          <cell r="AW6">
            <v>1994</v>
          </cell>
          <cell r="AX6">
            <v>1995</v>
          </cell>
          <cell r="AY6">
            <v>1996</v>
          </cell>
          <cell r="AZ6">
            <v>1997</v>
          </cell>
          <cell r="BA6">
            <v>1998</v>
          </cell>
        </row>
        <row r="9">
          <cell r="A9" t="str">
            <v>FUNCIONAMIENTO</v>
          </cell>
          <cell r="D9">
            <v>123729.91899999999</v>
          </cell>
          <cell r="E9">
            <v>131214</v>
          </cell>
          <cell r="F9">
            <v>164410.74299999999</v>
          </cell>
          <cell r="G9">
            <v>159917.5</v>
          </cell>
          <cell r="H9">
            <v>213005.954</v>
          </cell>
          <cell r="I9">
            <v>415959.912794</v>
          </cell>
          <cell r="J9">
            <v>641756.74237899994</v>
          </cell>
          <cell r="K9">
            <v>835148.20726977009</v>
          </cell>
          <cell r="L9">
            <v>2285852.6821050001</v>
          </cell>
          <cell r="M9">
            <v>1485900</v>
          </cell>
          <cell r="O9" t="str">
            <v>FUNCIONAMIENTO</v>
          </cell>
          <cell r="R9">
            <v>0.81795711556387052</v>
          </cell>
          <cell r="S9">
            <v>0.64867119152237662</v>
          </cell>
          <cell r="T9">
            <v>0.62654692196353523</v>
          </cell>
          <cell r="U9">
            <v>0.48257299438025431</v>
          </cell>
          <cell r="V9">
            <v>0.48863837148089051</v>
          </cell>
          <cell r="W9">
            <v>0.73107639133087909</v>
          </cell>
          <cell r="X9">
            <v>0.88631847513971485</v>
          </cell>
          <cell r="Y9">
            <v>0.92865348121904812</v>
          </cell>
          <cell r="Z9">
            <v>2.0971785076919667</v>
          </cell>
          <cell r="AA9">
            <v>1.1185844927904371</v>
          </cell>
          <cell r="AC9" t="str">
            <v>FUNCIONAMIENTO</v>
          </cell>
          <cell r="AF9">
            <v>89140.313999999998</v>
          </cell>
          <cell r="AG9">
            <v>176964.53999999998</v>
          </cell>
          <cell r="AH9">
            <v>117818.72899999999</v>
          </cell>
          <cell r="AI9">
            <v>216205.12800000003</v>
          </cell>
          <cell r="AJ9">
            <v>319294.68099999998</v>
          </cell>
          <cell r="AK9">
            <v>646203.80228099995</v>
          </cell>
          <cell r="AL9">
            <v>839306.87954727001</v>
          </cell>
          <cell r="AM9">
            <v>1522496.2050319389</v>
          </cell>
          <cell r="AN9">
            <v>1837208.8143756536</v>
          </cell>
          <cell r="AP9" t="str">
            <v>FUNCIONAMIENTO</v>
          </cell>
          <cell r="AS9">
            <v>0.58929121354955138</v>
          </cell>
          <cell r="AT9">
            <v>0.87484414025187296</v>
          </cell>
          <cell r="AU9">
            <v>0.4489911100554172</v>
          </cell>
          <cell r="AV9">
            <v>0.65242863363500658</v>
          </cell>
          <cell r="AW9">
            <v>0.73246606499248568</v>
          </cell>
          <cell r="AX9">
            <v>1.1357448862382318</v>
          </cell>
          <cell r="AY9">
            <v>1.159151348993994</v>
          </cell>
          <cell r="AZ9">
            <v>1.6929586732489867</v>
          </cell>
          <cell r="BA9">
            <v>1.6855656840066984</v>
          </cell>
        </row>
        <row r="10">
          <cell r="A10" t="str">
            <v>1.</v>
          </cell>
          <cell r="B10" t="str">
            <v>SERVICIOS PERSONALES</v>
          </cell>
          <cell r="D10">
            <v>2247.0709999999999</v>
          </cell>
          <cell r="E10">
            <v>3962</v>
          </cell>
          <cell r="F10">
            <v>7955.0549999999994</v>
          </cell>
          <cell r="G10">
            <v>9715.991</v>
          </cell>
          <cell r="H10">
            <v>13646.7</v>
          </cell>
          <cell r="I10">
            <v>13848.165999999999</v>
          </cell>
          <cell r="J10">
            <v>17871.853643999999</v>
          </cell>
          <cell r="K10">
            <v>20857.09673737</v>
          </cell>
          <cell r="L10">
            <v>105498.42095899931</v>
          </cell>
          <cell r="M10">
            <v>75200</v>
          </cell>
          <cell r="O10" t="str">
            <v>1.</v>
          </cell>
          <cell r="P10" t="str">
            <v>SERVICIOS PERSONALES</v>
          </cell>
          <cell r="R10">
            <v>1.4854998115914245E-2</v>
          </cell>
          <cell r="S10">
            <v>1.9586593357504962E-2</v>
          </cell>
          <cell r="T10">
            <v>3.0315629826577883E-2</v>
          </cell>
          <cell r="U10">
            <v>2.9319335721491403E-2</v>
          </cell>
          <cell r="V10">
            <v>3.1305703614689886E-2</v>
          </cell>
          <cell r="W10">
            <v>2.4339045457115523E-2</v>
          </cell>
          <cell r="X10">
            <v>2.4682489522354838E-2</v>
          </cell>
          <cell r="Y10">
            <v>2.3192309250835177E-2</v>
          </cell>
          <cell r="Z10">
            <v>9.6790586183755675E-2</v>
          </cell>
          <cell r="AA10">
            <v>5.661050801389117E-2</v>
          </cell>
          <cell r="AC10" t="str">
            <v>1.</v>
          </cell>
          <cell r="AD10" t="str">
            <v>SERVICIOS PERSONALES</v>
          </cell>
          <cell r="AF10">
            <v>3846.0649999999996</v>
          </cell>
          <cell r="AG10">
            <v>8483.9179999999997</v>
          </cell>
          <cell r="AH10">
            <v>6046.9699999999993</v>
          </cell>
          <cell r="AI10">
            <v>13236.657999999999</v>
          </cell>
          <cell r="AJ10">
            <v>9998.2980000000007</v>
          </cell>
          <cell r="AK10">
            <v>21676.194643999999</v>
          </cell>
          <cell r="AL10">
            <v>18983.184096550001</v>
          </cell>
          <cell r="AM10">
            <v>102119.67773078381</v>
          </cell>
          <cell r="AN10">
            <v>78020.920808873154</v>
          </cell>
          <cell r="AP10" t="str">
            <v>1.</v>
          </cell>
          <cell r="AQ10" t="str">
            <v>SERVICIOS PERSONALES</v>
          </cell>
          <cell r="AS10">
            <v>2.5425671164232777E-2</v>
          </cell>
          <cell r="AT10">
            <v>4.1941204428171827E-2</v>
          </cell>
          <cell r="AU10">
            <v>2.3044178084553991E-2</v>
          </cell>
          <cell r="AV10">
            <v>3.9943431373347806E-2</v>
          </cell>
          <cell r="AW10">
            <v>2.2936222957883352E-2</v>
          </cell>
          <cell r="AX10">
            <v>3.8097310992488108E-2</v>
          </cell>
          <cell r="AY10">
            <v>2.6217327642526454E-2</v>
          </cell>
          <cell r="AZ10">
            <v>0.11355325126744409</v>
          </cell>
          <cell r="BA10">
            <v>7.1581077622214717E-2</v>
          </cell>
        </row>
        <row r="11">
          <cell r="B11" t="str">
            <v>1.1.</v>
          </cell>
          <cell r="C11" t="str">
            <v>Reservas de apropiación</v>
          </cell>
          <cell r="D11">
            <v>858.06499999999994</v>
          </cell>
          <cell r="E11">
            <v>974</v>
          </cell>
          <cell r="F11">
            <v>445.137</v>
          </cell>
          <cell r="G11">
            <v>4114.1580000000004</v>
          </cell>
          <cell r="H11">
            <v>4524.2</v>
          </cell>
          <cell r="I11">
            <v>8374.0679999999993</v>
          </cell>
          <cell r="J11">
            <v>4569.7269999999999</v>
          </cell>
          <cell r="K11">
            <v>6443.6396408199998</v>
          </cell>
          <cell r="L11">
            <v>9822.3828690355003</v>
          </cell>
          <cell r="M11">
            <v>7001.4620601623456</v>
          </cell>
          <cell r="P11" t="str">
            <v>1.1.</v>
          </cell>
          <cell r="Q11" t="str">
            <v>Reservas de apropiación</v>
          </cell>
          <cell r="R11">
            <v>5.6725194523590729E-3</v>
          </cell>
          <cell r="S11">
            <v>4.8150787304921333E-3</v>
          </cell>
          <cell r="T11">
            <v>1.6963564066010104E-3</v>
          </cell>
          <cell r="U11">
            <v>1.2415036161855195E-2</v>
          </cell>
          <cell r="V11">
            <v>1.0378572423632085E-2</v>
          </cell>
          <cell r="W11">
            <v>1.4717964943009525E-2</v>
          </cell>
          <cell r="X11">
            <v>6.3111662082902635E-3</v>
          </cell>
          <cell r="Y11">
            <v>7.1650855884979759E-3</v>
          </cell>
          <cell r="Z11">
            <v>9.0116438423728604E-3</v>
          </cell>
          <cell r="AA11">
            <v>5.2706957987470136E-3</v>
          </cell>
          <cell r="AD11" t="str">
            <v>1.1.</v>
          </cell>
          <cell r="AE11" t="str">
            <v>Reservas de apropiación</v>
          </cell>
          <cell r="AF11">
            <v>858.06499999999994</v>
          </cell>
          <cell r="AG11">
            <v>974</v>
          </cell>
          <cell r="AH11">
            <v>445.137</v>
          </cell>
          <cell r="AI11">
            <v>4114.1580000000004</v>
          </cell>
          <cell r="AJ11">
            <v>4524.2</v>
          </cell>
          <cell r="AK11">
            <v>8374.0679999999993</v>
          </cell>
          <cell r="AL11">
            <v>4569.7269999999999</v>
          </cell>
          <cell r="AM11">
            <v>6443.6396408199998</v>
          </cell>
          <cell r="AN11">
            <v>9822.3828690355003</v>
          </cell>
          <cell r="AQ11" t="str">
            <v>1.1.</v>
          </cell>
          <cell r="AR11" t="str">
            <v>Reservas de apropiación</v>
          </cell>
          <cell r="AS11">
            <v>5.6725194523590729E-3</v>
          </cell>
          <cell r="AT11">
            <v>4.8150787304921333E-3</v>
          </cell>
          <cell r="AU11">
            <v>1.6963564066010104E-3</v>
          </cell>
          <cell r="AV11">
            <v>1.2415036161855195E-2</v>
          </cell>
          <cell r="AW11">
            <v>1.0378572423632085E-2</v>
          </cell>
          <cell r="AX11">
            <v>1.4717964943009525E-2</v>
          </cell>
          <cell r="AY11">
            <v>6.3111662082902635E-3</v>
          </cell>
          <cell r="AZ11">
            <v>7.1650855884979759E-3</v>
          </cell>
          <cell r="BA11">
            <v>9.0116438423728604E-3</v>
          </cell>
        </row>
        <row r="12">
          <cell r="B12" t="str">
            <v>1.2.</v>
          </cell>
          <cell r="C12" t="str">
            <v>Reservas de Tesorería</v>
          </cell>
          <cell r="D12">
            <v>1389.0060000000001</v>
          </cell>
          <cell r="E12">
            <v>2988</v>
          </cell>
          <cell r="F12">
            <v>7509.9179999999997</v>
          </cell>
          <cell r="G12">
            <v>5601.8329999999996</v>
          </cell>
          <cell r="H12">
            <v>9122.5</v>
          </cell>
          <cell r="I12">
            <v>5474.098</v>
          </cell>
          <cell r="J12">
            <v>13302.126644</v>
          </cell>
          <cell r="K12">
            <v>14413.457096550001</v>
          </cell>
          <cell r="L12">
            <v>95676.038089963811</v>
          </cell>
          <cell r="M12">
            <v>68198.537939837654</v>
          </cell>
          <cell r="P12" t="str">
            <v>1.2.</v>
          </cell>
          <cell r="Q12" t="str">
            <v>Reservas de Tesorería</v>
          </cell>
          <cell r="R12">
            <v>9.18247866355517E-3</v>
          </cell>
          <cell r="S12">
            <v>1.4771514627012828E-2</v>
          </cell>
          <cell r="T12">
            <v>2.8619273419976873E-2</v>
          </cell>
          <cell r="U12">
            <v>1.6904299559636207E-2</v>
          </cell>
          <cell r="V12">
            <v>2.09271311910578E-2</v>
          </cell>
          <cell r="W12">
            <v>9.6210805141059962E-3</v>
          </cell>
          <cell r="X12">
            <v>1.8371323314064575E-2</v>
          </cell>
          <cell r="Y12">
            <v>1.6027223662337199E-2</v>
          </cell>
          <cell r="Z12">
            <v>8.7778942341382823E-2</v>
          </cell>
          <cell r="AA12">
            <v>5.1339812215144151E-2</v>
          </cell>
          <cell r="AD12" t="str">
            <v>1.2.</v>
          </cell>
          <cell r="AE12" t="str">
            <v>Reservas de Tesorería</v>
          </cell>
          <cell r="AF12">
            <v>1389.0060000000001</v>
          </cell>
          <cell r="AG12">
            <v>2988</v>
          </cell>
          <cell r="AH12">
            <v>7509.9179999999997</v>
          </cell>
          <cell r="AI12">
            <v>5601.8329999999996</v>
          </cell>
          <cell r="AJ12">
            <v>9122.5</v>
          </cell>
          <cell r="AK12">
            <v>5474.098</v>
          </cell>
          <cell r="AL12">
            <v>13302.126644</v>
          </cell>
          <cell r="AM12">
            <v>14413.457096550001</v>
          </cell>
          <cell r="AN12">
            <v>95676.038089963811</v>
          </cell>
          <cell r="AQ12" t="str">
            <v>1.2.</v>
          </cell>
          <cell r="AR12" t="str">
            <v>Reservas de Tesorería</v>
          </cell>
          <cell r="AS12">
            <v>9.18247866355517E-3</v>
          </cell>
          <cell r="AT12">
            <v>1.4771514627012828E-2</v>
          </cell>
          <cell r="AU12">
            <v>2.8619273419976873E-2</v>
          </cell>
          <cell r="AV12">
            <v>1.6904299559636207E-2</v>
          </cell>
          <cell r="AW12">
            <v>2.09271311910578E-2</v>
          </cell>
          <cell r="AX12">
            <v>9.6210805141059962E-3</v>
          </cell>
          <cell r="AY12">
            <v>1.8371323314064575E-2</v>
          </cell>
          <cell r="AZ12">
            <v>1.6027223662337199E-2</v>
          </cell>
          <cell r="BA12">
            <v>8.7778942341382823E-2</v>
          </cell>
        </row>
        <row r="13">
          <cell r="A13" t="str">
            <v>2.</v>
          </cell>
          <cell r="B13" t="str">
            <v>GASTOS GENERALES</v>
          </cell>
          <cell r="D13">
            <v>18051.448</v>
          </cell>
          <cell r="E13">
            <v>29735</v>
          </cell>
          <cell r="F13">
            <v>34337.877999999997</v>
          </cell>
          <cell r="G13">
            <v>65342.004000000001</v>
          </cell>
          <cell r="H13">
            <v>106127.378</v>
          </cell>
          <cell r="I13">
            <v>87580.122344000003</v>
          </cell>
          <cell r="J13">
            <v>134876.57942200001</v>
          </cell>
          <cell r="K13">
            <v>192746.48682922003</v>
          </cell>
          <cell r="L13">
            <v>277181.22641800006</v>
          </cell>
          <cell r="M13">
            <v>301900</v>
          </cell>
          <cell r="O13" t="str">
            <v>2.</v>
          </cell>
          <cell r="P13" t="str">
            <v>GASTOS GENERALES</v>
          </cell>
          <cell r="R13">
            <v>0.11933500366900909</v>
          </cell>
          <cell r="S13">
            <v>0.14699832243448008</v>
          </cell>
          <cell r="T13">
            <v>0.13085697062788282</v>
          </cell>
          <cell r="U13">
            <v>0.19717846095071867</v>
          </cell>
          <cell r="V13">
            <v>0.24345755685053236</v>
          </cell>
          <cell r="W13">
            <v>0.15392771713383238</v>
          </cell>
          <cell r="X13">
            <v>0.18627557189694358</v>
          </cell>
          <cell r="Y13">
            <v>0.21432686369747259</v>
          </cell>
          <cell r="Z13">
            <v>0.25430270083906864</v>
          </cell>
          <cell r="AA13">
            <v>0.22727011129512956</v>
          </cell>
          <cell r="AD13" t="str">
            <v>1.3.</v>
          </cell>
          <cell r="AE13" t="str">
            <v>Deuda Flotante</v>
          </cell>
          <cell r="AF13">
            <v>1598.9939999999999</v>
          </cell>
          <cell r="AG13">
            <v>4521.9179999999997</v>
          </cell>
          <cell r="AH13">
            <v>-1908.085</v>
          </cell>
          <cell r="AI13">
            <v>3520.6670000000004</v>
          </cell>
          <cell r="AJ13">
            <v>-3648.402</v>
          </cell>
          <cell r="AK13">
            <v>7828.028644</v>
          </cell>
          <cell r="AL13">
            <v>1111.3304525500007</v>
          </cell>
          <cell r="AM13">
            <v>81262.580993413809</v>
          </cell>
          <cell r="AN13">
            <v>-27477.500150126158</v>
          </cell>
          <cell r="AQ13" t="str">
            <v>1.3.</v>
          </cell>
          <cell r="AR13" t="str">
            <v>Deuda Flotante</v>
          </cell>
          <cell r="AS13">
            <v>1.0570673048318536E-2</v>
          </cell>
          <cell r="AT13">
            <v>2.2354611070666865E-2</v>
          </cell>
          <cell r="AU13">
            <v>-7.2714517420238902E-3</v>
          </cell>
          <cell r="AV13">
            <v>1.0624095651856406E-2</v>
          </cell>
          <cell r="AW13">
            <v>-8.36948065680654E-3</v>
          </cell>
          <cell r="AX13">
            <v>1.3758265535372582E-2</v>
          </cell>
          <cell r="AY13">
            <v>1.5348381201716185E-3</v>
          </cell>
          <cell r="AZ13">
            <v>9.0360942016608936E-2</v>
          </cell>
          <cell r="BA13">
            <v>-2.5209508561540958E-2</v>
          </cell>
        </row>
        <row r="14">
          <cell r="B14" t="str">
            <v>2.1.</v>
          </cell>
          <cell r="C14" t="str">
            <v>Reservas de apropiación</v>
          </cell>
          <cell r="D14">
            <v>10424.849</v>
          </cell>
          <cell r="E14">
            <v>12493</v>
          </cell>
          <cell r="F14">
            <v>24202.214</v>
          </cell>
          <cell r="G14">
            <v>44751.06</v>
          </cell>
          <cell r="H14">
            <v>77700.800000000003</v>
          </cell>
          <cell r="I14">
            <v>67560.148344000001</v>
          </cell>
          <cell r="J14">
            <v>52550.792460999997</v>
          </cell>
          <cell r="K14">
            <v>65501.099445650005</v>
          </cell>
          <cell r="L14">
            <v>94194.583645818668</v>
          </cell>
          <cell r="M14">
            <v>102594.77227288127</v>
          </cell>
          <cell r="P14" t="str">
            <v>2.1.</v>
          </cell>
          <cell r="Q14" t="str">
            <v>Reservas de apropiación</v>
          </cell>
          <cell r="R14">
            <v>6.891687545862614E-2</v>
          </cell>
          <cell r="S14">
            <v>6.1760552956918097E-2</v>
          </cell>
          <cell r="T14">
            <v>9.2231337257582854E-2</v>
          </cell>
          <cell r="U14">
            <v>0.13504246268163533</v>
          </cell>
          <cell r="V14">
            <v>0.17824662485614076</v>
          </cell>
          <cell r="W14">
            <v>0.11874132080985193</v>
          </cell>
          <cell r="X14">
            <v>7.2576936346249551E-2</v>
          </cell>
          <cell r="Y14">
            <v>7.2834765727072079E-2</v>
          </cell>
          <cell r="Z14">
            <v>8.6419767078379922E-2</v>
          </cell>
          <cell r="AA14">
            <v>7.7233273642783026E-2</v>
          </cell>
          <cell r="AC14" t="str">
            <v>2.</v>
          </cell>
          <cell r="AD14" t="str">
            <v>GASTOS GENERALES</v>
          </cell>
          <cell r="AF14">
            <v>27666.849000000002</v>
          </cell>
          <cell r="AG14">
            <v>22628.664000000001</v>
          </cell>
          <cell r="AH14">
            <v>44793.157999999996</v>
          </cell>
          <cell r="AI14">
            <v>73177.638000000006</v>
          </cell>
          <cell r="AJ14">
            <v>97720.774000000005</v>
          </cell>
          <cell r="AK14">
            <v>149885.93530499999</v>
          </cell>
          <cell r="AL14">
            <v>179796.17984457</v>
          </cell>
          <cell r="AM14">
            <v>248487.74221783143</v>
          </cell>
          <cell r="AN14">
            <v>293499.8113729374</v>
          </cell>
          <cell r="AP14" t="str">
            <v>2.</v>
          </cell>
          <cell r="AQ14" t="str">
            <v>GASTOS GENERALES</v>
          </cell>
          <cell r="AS14">
            <v>0.18290075826188132</v>
          </cell>
          <cell r="AT14">
            <v>0.11186734982120436</v>
          </cell>
          <cell r="AU14">
            <v>0.17070061699025535</v>
          </cell>
          <cell r="AV14">
            <v>0.2208235614697221</v>
          </cell>
          <cell r="AW14">
            <v>0.22417270020166735</v>
          </cell>
          <cell r="AX14">
            <v>0.26343420441166515</v>
          </cell>
          <cell r="AY14">
            <v>0.24831320877915225</v>
          </cell>
          <cell r="AZ14">
            <v>0.27630904891149538</v>
          </cell>
          <cell r="BA14">
            <v>0.26927435054832494</v>
          </cell>
        </row>
        <row r="15">
          <cell r="B15" t="str">
            <v>2.2.</v>
          </cell>
          <cell r="C15" t="str">
            <v>Reservas de Tesorería</v>
          </cell>
          <cell r="D15">
            <v>7626.5989999999993</v>
          </cell>
          <cell r="E15">
            <v>17242</v>
          </cell>
          <cell r="F15">
            <v>10135.664000000001</v>
          </cell>
          <cell r="G15">
            <v>20590.944</v>
          </cell>
          <cell r="H15">
            <v>28426.578000000001</v>
          </cell>
          <cell r="I15">
            <v>20019.974000000002</v>
          </cell>
          <cell r="J15">
            <v>82325.786961000005</v>
          </cell>
          <cell r="K15">
            <v>127245.38738357001</v>
          </cell>
          <cell r="L15">
            <v>182986.6427721814</v>
          </cell>
          <cell r="M15">
            <v>199305.22772711873</v>
          </cell>
          <cell r="P15" t="str">
            <v>2.2.</v>
          </cell>
          <cell r="Q15" t="str">
            <v>Reservas de Tesorería</v>
          </cell>
          <cell r="R15">
            <v>5.0418128210382961E-2</v>
          </cell>
          <cell r="S15">
            <v>8.5237769477561981E-2</v>
          </cell>
          <cell r="T15">
            <v>3.8625633370299985E-2</v>
          </cell>
          <cell r="U15">
            <v>6.2135998269083316E-2</v>
          </cell>
          <cell r="V15">
            <v>6.5210931994391624E-2</v>
          </cell>
          <cell r="W15">
            <v>3.5186396323980441E-2</v>
          </cell>
          <cell r="X15">
            <v>0.11369863555069402</v>
          </cell>
          <cell r="Y15">
            <v>0.14149209797040049</v>
          </cell>
          <cell r="Z15">
            <v>0.16788293376068872</v>
          </cell>
          <cell r="AA15">
            <v>0.15003683765234652</v>
          </cell>
          <cell r="AD15" t="str">
            <v>2.1.</v>
          </cell>
          <cell r="AE15" t="str">
            <v>Reservas de apropiación</v>
          </cell>
          <cell r="AF15">
            <v>10424.849</v>
          </cell>
          <cell r="AG15">
            <v>12493</v>
          </cell>
          <cell r="AH15">
            <v>24202.214</v>
          </cell>
          <cell r="AI15">
            <v>44751.06</v>
          </cell>
          <cell r="AJ15">
            <v>77700.800000000003</v>
          </cell>
          <cell r="AK15">
            <v>67560.148344000001</v>
          </cell>
          <cell r="AL15">
            <v>52550.792460999997</v>
          </cell>
          <cell r="AM15">
            <v>65501.099445650005</v>
          </cell>
          <cell r="AN15">
            <v>94194.583645818668</v>
          </cell>
          <cell r="AQ15" t="str">
            <v>2.1.</v>
          </cell>
          <cell r="AR15" t="str">
            <v>Reservas de apropiación</v>
          </cell>
          <cell r="AS15">
            <v>6.891687545862614E-2</v>
          </cell>
          <cell r="AT15">
            <v>6.1760552956918097E-2</v>
          </cell>
          <cell r="AU15">
            <v>9.2231337257582854E-2</v>
          </cell>
          <cell r="AV15">
            <v>0.13504246268163533</v>
          </cell>
          <cell r="AW15">
            <v>0.17824662485614076</v>
          </cell>
          <cell r="AX15">
            <v>0.11874132080985193</v>
          </cell>
          <cell r="AY15">
            <v>7.2576936346249551E-2</v>
          </cell>
          <cell r="AZ15">
            <v>7.2834765727072079E-2</v>
          </cell>
          <cell r="BA15">
            <v>8.6419767078379922E-2</v>
          </cell>
        </row>
        <row r="16">
          <cell r="A16" t="str">
            <v>3.</v>
          </cell>
          <cell r="B16" t="str">
            <v>TRANSFERENCIAS</v>
          </cell>
          <cell r="D16">
            <v>103431.4</v>
          </cell>
          <cell r="E16">
            <v>97517</v>
          </cell>
          <cell r="F16">
            <v>122117.81</v>
          </cell>
          <cell r="G16">
            <v>84859.505000000005</v>
          </cell>
          <cell r="H16">
            <v>93231.876000000004</v>
          </cell>
          <cell r="I16">
            <v>314531.62445</v>
          </cell>
          <cell r="J16">
            <v>489008.30931300001</v>
          </cell>
          <cell r="K16">
            <v>621544.62370318</v>
          </cell>
          <cell r="L16">
            <v>1903173.0347280009</v>
          </cell>
          <cell r="M16">
            <v>1108800</v>
          </cell>
          <cell r="O16" t="str">
            <v>3.</v>
          </cell>
          <cell r="P16" t="str">
            <v>TRANSFERENCIAS</v>
          </cell>
          <cell r="R16">
            <v>0.68376711377894706</v>
          </cell>
          <cell r="S16">
            <v>0.48208627573039164</v>
          </cell>
          <cell r="T16">
            <v>0.46537432150907454</v>
          </cell>
          <cell r="U16">
            <v>0.25607519770804421</v>
          </cell>
          <cell r="V16">
            <v>0.21387511101566822</v>
          </cell>
          <cell r="W16">
            <v>0.55280962873993122</v>
          </cell>
          <cell r="X16">
            <v>0.67536041372041666</v>
          </cell>
          <cell r="Y16">
            <v>0.69113430827074029</v>
          </cell>
          <cell r="Z16">
            <v>1.7460852206691426</v>
          </cell>
          <cell r="AA16">
            <v>0.8347038734814165</v>
          </cell>
          <cell r="AD16" t="str">
            <v>2.2.</v>
          </cell>
          <cell r="AE16" t="str">
            <v>Reservas de Tesorería</v>
          </cell>
          <cell r="AF16">
            <v>7626.5989999999993</v>
          </cell>
          <cell r="AG16">
            <v>17242</v>
          </cell>
          <cell r="AH16">
            <v>10135.664000000001</v>
          </cell>
          <cell r="AI16">
            <v>20590.944</v>
          </cell>
          <cell r="AJ16">
            <v>28426.578000000001</v>
          </cell>
          <cell r="AK16">
            <v>20019.974000000002</v>
          </cell>
          <cell r="AL16">
            <v>82325.786961000005</v>
          </cell>
          <cell r="AM16">
            <v>127245.38738357001</v>
          </cell>
          <cell r="AN16">
            <v>182986.6427721814</v>
          </cell>
          <cell r="AQ16" t="str">
            <v>2.2.</v>
          </cell>
          <cell r="AR16" t="str">
            <v>Reservas de Tesorería</v>
          </cell>
          <cell r="AS16">
            <v>5.0418128210382961E-2</v>
          </cell>
          <cell r="AT16">
            <v>8.5237769477561981E-2</v>
          </cell>
          <cell r="AU16">
            <v>3.8625633370299985E-2</v>
          </cell>
          <cell r="AV16">
            <v>6.2135998269083316E-2</v>
          </cell>
          <cell r="AW16">
            <v>6.5210931994391624E-2</v>
          </cell>
          <cell r="AX16">
            <v>3.5186396323980441E-2</v>
          </cell>
          <cell r="AY16">
            <v>0.11369863555069402</v>
          </cell>
          <cell r="AZ16">
            <v>0.14149209797040049</v>
          </cell>
          <cell r="BA16">
            <v>0.16788293376068872</v>
          </cell>
        </row>
        <row r="17">
          <cell r="B17" t="str">
            <v>3.1.</v>
          </cell>
          <cell r="C17" t="str">
            <v>Reservas de apropiación</v>
          </cell>
          <cell r="D17">
            <v>27937.4</v>
          </cell>
          <cell r="E17">
            <v>67827</v>
          </cell>
          <cell r="F17">
            <v>44092.851999999999</v>
          </cell>
          <cell r="G17">
            <v>61973.756000000001</v>
          </cell>
          <cell r="H17">
            <v>25414.799999999999</v>
          </cell>
          <cell r="I17">
            <v>128370.81544999999</v>
          </cell>
          <cell r="J17">
            <v>142737.45243100001</v>
          </cell>
          <cell r="K17">
            <v>123754.56052803001</v>
          </cell>
          <cell r="L17">
            <v>855038.81017270719</v>
          </cell>
          <cell r="M17">
            <v>498150.72797886416</v>
          </cell>
          <cell r="P17" t="str">
            <v>3.1.</v>
          </cell>
          <cell r="Q17" t="str">
            <v>Reservas de apropiación</v>
          </cell>
          <cell r="R17">
            <v>0.18468932417513403</v>
          </cell>
          <cell r="S17">
            <v>0.3353104158655954</v>
          </cell>
          <cell r="T17">
            <v>0.16803184632036916</v>
          </cell>
          <cell r="U17">
            <v>0.18701431054081794</v>
          </cell>
          <cell r="V17">
            <v>5.8301874902109703E-2</v>
          </cell>
          <cell r="W17">
            <v>0.22561999275604708</v>
          </cell>
          <cell r="X17">
            <v>0.19713207953997386</v>
          </cell>
          <cell r="Y17">
            <v>0.13761042944317223</v>
          </cell>
          <cell r="Z17">
            <v>0.7844639464190738</v>
          </cell>
          <cell r="AA17">
            <v>0.37500752364857987</v>
          </cell>
          <cell r="AD17" t="str">
            <v>2.3.</v>
          </cell>
          <cell r="AE17" t="str">
            <v>Deuda Flotante</v>
          </cell>
          <cell r="AF17">
            <v>9615.4010000000017</v>
          </cell>
          <cell r="AG17">
            <v>-7106.3359999999993</v>
          </cell>
          <cell r="AH17">
            <v>10455.279999999999</v>
          </cell>
          <cell r="AI17">
            <v>7835.6340000000018</v>
          </cell>
          <cell r="AJ17">
            <v>-8406.6039999999994</v>
          </cell>
          <cell r="AK17">
            <v>62305.812961000003</v>
          </cell>
          <cell r="AL17">
            <v>44919.600422570002</v>
          </cell>
          <cell r="AM17">
            <v>55741.255388611389</v>
          </cell>
          <cell r="AN17">
            <v>16318.584954937338</v>
          </cell>
          <cell r="AQ17" t="str">
            <v>2.3.</v>
          </cell>
          <cell r="AR17" t="str">
            <v>Deuda Flotante</v>
          </cell>
          <cell r="AS17">
            <v>6.3565754592872212E-2</v>
          </cell>
          <cell r="AT17">
            <v>-3.5130972613275711E-2</v>
          </cell>
          <cell r="AU17">
            <v>3.9843646362372503E-2</v>
          </cell>
          <cell r="AV17">
            <v>2.3645100519003422E-2</v>
          </cell>
          <cell r="AW17">
            <v>-1.9284856648865034E-2</v>
          </cell>
          <cell r="AX17">
            <v>0.10950648727783278</v>
          </cell>
          <cell r="AY17">
            <v>6.2037636882208674E-2</v>
          </cell>
          <cell r="AZ17">
            <v>6.1982185214022795E-2</v>
          </cell>
          <cell r="BA17">
            <v>1.4971649709256303E-2</v>
          </cell>
        </row>
        <row r="18">
          <cell r="B18" t="str">
            <v>3.2.</v>
          </cell>
          <cell r="C18" t="str">
            <v>Reservas de Tesorería</v>
          </cell>
          <cell r="D18">
            <v>75494</v>
          </cell>
          <cell r="E18">
            <v>29690</v>
          </cell>
          <cell r="F18">
            <v>78024.957999999999</v>
          </cell>
          <cell r="G18">
            <v>22885.749</v>
          </cell>
          <cell r="H18">
            <v>67817.076000000001</v>
          </cell>
          <cell r="I18">
            <v>186160.80899999998</v>
          </cell>
          <cell r="J18">
            <v>346270.85688199999</v>
          </cell>
          <cell r="K18">
            <v>497790.06317515002</v>
          </cell>
          <cell r="L18">
            <v>1048134.2245552937</v>
          </cell>
          <cell r="M18">
            <v>610649.27202113578</v>
          </cell>
          <cell r="P18" t="str">
            <v>3.2.</v>
          </cell>
          <cell r="Q18" t="str">
            <v>Reservas de Tesorería</v>
          </cell>
          <cell r="R18">
            <v>0.4990777896038131</v>
          </cell>
          <cell r="S18">
            <v>0.14677585986479616</v>
          </cell>
          <cell r="T18">
            <v>0.29734247518870538</v>
          </cell>
          <cell r="U18">
            <v>6.906088716722629E-2</v>
          </cell>
          <cell r="V18">
            <v>0.1555732361135585</v>
          </cell>
          <cell r="W18">
            <v>0.32718963598388406</v>
          </cell>
          <cell r="X18">
            <v>0.47822833418044275</v>
          </cell>
          <cell r="Y18">
            <v>0.55352387882756815</v>
          </cell>
          <cell r="Z18">
            <v>0.96162127425006882</v>
          </cell>
          <cell r="AA18">
            <v>0.45969634983283664</v>
          </cell>
          <cell r="AC18" t="str">
            <v>3.</v>
          </cell>
          <cell r="AD18" t="str">
            <v>TRANSFERENCIAS</v>
          </cell>
          <cell r="AF18">
            <v>57627.399999999994</v>
          </cell>
          <cell r="AG18">
            <v>145851.95799999998</v>
          </cell>
          <cell r="AH18">
            <v>66978.600999999995</v>
          </cell>
          <cell r="AI18">
            <v>129790.83200000001</v>
          </cell>
          <cell r="AJ18">
            <v>211575.609</v>
          </cell>
          <cell r="AK18">
            <v>474641.67233199999</v>
          </cell>
          <cell r="AL18">
            <v>640527.51560615003</v>
          </cell>
          <cell r="AM18">
            <v>1171888.7850833237</v>
          </cell>
          <cell r="AN18">
            <v>1465688.0821938431</v>
          </cell>
          <cell r="AP18" t="str">
            <v>3.</v>
          </cell>
          <cell r="AQ18" t="str">
            <v>TRANSFERENCIAS</v>
          </cell>
          <cell r="AS18">
            <v>0.38096478412343732</v>
          </cell>
          <cell r="AT18">
            <v>0.72103558600249684</v>
          </cell>
          <cell r="AU18">
            <v>0.25524631498060779</v>
          </cell>
          <cell r="AV18">
            <v>0.3916616407919366</v>
          </cell>
          <cell r="AW18">
            <v>0.48535714183293505</v>
          </cell>
          <cell r="AX18">
            <v>0.83421337083407854</v>
          </cell>
          <cell r="AY18">
            <v>0.88462081257231517</v>
          </cell>
          <cell r="AZ18">
            <v>1.3030963730700473</v>
          </cell>
          <cell r="BA18">
            <v>1.3447102558361588</v>
          </cell>
        </row>
        <row r="19">
          <cell r="AD19" t="str">
            <v>3.1.</v>
          </cell>
          <cell r="AE19" t="str">
            <v>Reservas de apropiación</v>
          </cell>
          <cell r="AF19">
            <v>27937.4</v>
          </cell>
          <cell r="AG19">
            <v>67827</v>
          </cell>
          <cell r="AH19">
            <v>44092.851999999999</v>
          </cell>
          <cell r="AI19">
            <v>61973.756000000001</v>
          </cell>
          <cell r="AJ19">
            <v>25414.799999999999</v>
          </cell>
          <cell r="AK19">
            <v>128370.81544999999</v>
          </cell>
          <cell r="AL19">
            <v>142737.45243100001</v>
          </cell>
          <cell r="AM19">
            <v>123754.56052803001</v>
          </cell>
          <cell r="AN19">
            <v>855038.81017270719</v>
          </cell>
          <cell r="AQ19" t="str">
            <v>3.1.</v>
          </cell>
          <cell r="AR19" t="str">
            <v>Reservas de apropiación</v>
          </cell>
          <cell r="AS19">
            <v>0.18468932417513403</v>
          </cell>
          <cell r="AT19">
            <v>0.3353104158655954</v>
          </cell>
          <cell r="AU19">
            <v>0.16803184632036916</v>
          </cell>
          <cell r="AV19">
            <v>0.18701431054081794</v>
          </cell>
          <cell r="AW19">
            <v>5.8301874902109703E-2</v>
          </cell>
          <cell r="AX19">
            <v>0.22561999275604708</v>
          </cell>
          <cell r="AY19">
            <v>0.19713207953997386</v>
          </cell>
          <cell r="AZ19">
            <v>0.13761042944317223</v>
          </cell>
          <cell r="BA19">
            <v>0.7844639464190738</v>
          </cell>
        </row>
        <row r="20">
          <cell r="A20" t="str">
            <v>SERVICIO DE LA DEUDA</v>
          </cell>
          <cell r="D20">
            <v>20339.966999999997</v>
          </cell>
          <cell r="E20">
            <v>99006</v>
          </cell>
          <cell r="F20">
            <v>51792.843999999997</v>
          </cell>
          <cell r="G20">
            <v>21059.161</v>
          </cell>
          <cell r="H20">
            <v>105383.69999999998</v>
          </cell>
          <cell r="I20">
            <v>107294.68042999999</v>
          </cell>
          <cell r="J20">
            <v>39542.935270000002</v>
          </cell>
          <cell r="K20">
            <v>45751.769069000002</v>
          </cell>
          <cell r="L20">
            <v>975989.5398452573</v>
          </cell>
          <cell r="M20">
            <v>2032900</v>
          </cell>
          <cell r="O20" t="str">
            <v>SERVICIO DE LA DEUDA</v>
          </cell>
          <cell r="R20">
            <v>0.13446400735123984</v>
          </cell>
          <cell r="S20">
            <v>0.48944731498059985</v>
          </cell>
          <cell r="T20">
            <v>0.19737546583520738</v>
          </cell>
          <cell r="U20">
            <v>6.3548907298487473E-2</v>
          </cell>
          <cell r="V20">
            <v>0.24175155004648699</v>
          </cell>
          <cell r="W20">
            <v>0.18857732527848475</v>
          </cell>
          <cell r="X20">
            <v>5.4612023180516736E-2</v>
          </cell>
          <cell r="Y20">
            <v>5.0874251118559206E-2</v>
          </cell>
          <cell r="Z20">
            <v>0.89543140847150438</v>
          </cell>
          <cell r="AA20">
            <v>1.5303657146467999</v>
          </cell>
          <cell r="AD20" t="str">
            <v>1.3.</v>
          </cell>
          <cell r="AE20" t="str">
            <v>Reservas de Tesorería</v>
          </cell>
          <cell r="AF20">
            <v>75494</v>
          </cell>
          <cell r="AG20">
            <v>29690</v>
          </cell>
          <cell r="AH20">
            <v>78024.957999999999</v>
          </cell>
          <cell r="AI20">
            <v>22885.749</v>
          </cell>
          <cell r="AJ20">
            <v>67817.076000000001</v>
          </cell>
          <cell r="AK20">
            <v>186160.80899999998</v>
          </cell>
          <cell r="AL20">
            <v>346270.85688199999</v>
          </cell>
          <cell r="AM20">
            <v>497790.06317515002</v>
          </cell>
          <cell r="AN20">
            <v>1048134.2245552937</v>
          </cell>
          <cell r="AQ20" t="str">
            <v>1.3.</v>
          </cell>
          <cell r="AR20" t="str">
            <v>Reservas de Tesorería</v>
          </cell>
          <cell r="AS20">
            <v>0.4990777896038131</v>
          </cell>
          <cell r="AT20">
            <v>0.14677585986479616</v>
          </cell>
          <cell r="AU20">
            <v>0.29734247518870538</v>
          </cell>
          <cell r="AV20">
            <v>6.906088716722629E-2</v>
          </cell>
          <cell r="AW20">
            <v>0.1555732361135585</v>
          </cell>
          <cell r="AX20">
            <v>0.32718963598388406</v>
          </cell>
          <cell r="AY20">
            <v>0.47822833418044275</v>
          </cell>
          <cell r="AZ20">
            <v>0.55352387882756815</v>
          </cell>
          <cell r="BA20">
            <v>0.96162127425006882</v>
          </cell>
        </row>
        <row r="21">
          <cell r="A21" t="str">
            <v>1.</v>
          </cell>
          <cell r="B21" t="str">
            <v>INTERNA</v>
          </cell>
          <cell r="D21">
            <v>1630.654</v>
          </cell>
          <cell r="E21">
            <v>11912</v>
          </cell>
          <cell r="F21">
            <v>11182.146000000001</v>
          </cell>
          <cell r="G21">
            <v>10022.674000000001</v>
          </cell>
          <cell r="H21">
            <v>19952.599999999999</v>
          </cell>
          <cell r="I21">
            <v>88759.933999999994</v>
          </cell>
          <cell r="J21">
            <v>27901.854686999999</v>
          </cell>
          <cell r="K21">
            <v>3867.0590219999999</v>
          </cell>
          <cell r="L21">
            <v>569671.7354465964</v>
          </cell>
          <cell r="M21">
            <v>1849800</v>
          </cell>
          <cell r="O21" t="str">
            <v>1.</v>
          </cell>
          <cell r="P21" t="str">
            <v>INTERNA</v>
          </cell>
          <cell r="R21">
            <v>1.0779971837876073E-2</v>
          </cell>
          <cell r="S21">
            <v>5.8888314001665602E-2</v>
          </cell>
          <cell r="T21">
            <v>4.2613633570446542E-2</v>
          </cell>
          <cell r="U21">
            <v>3.024479374600729E-2</v>
          </cell>
          <cell r="V21">
            <v>4.5771518531400372E-2</v>
          </cell>
          <cell r="W21">
            <v>0.15600131226016306</v>
          </cell>
          <cell r="X21">
            <v>3.8534740138572762E-2</v>
          </cell>
          <cell r="Y21">
            <v>4.300024584378722E-3</v>
          </cell>
          <cell r="Z21">
            <v>0.52265105681176505</v>
          </cell>
          <cell r="AA21">
            <v>1.3925281612246794</v>
          </cell>
          <cell r="AD21" t="str">
            <v>3.3.</v>
          </cell>
          <cell r="AE21" t="str">
            <v>Deuda Flotante</v>
          </cell>
          <cell r="AF21">
            <v>-45804</v>
          </cell>
          <cell r="AG21">
            <v>48334.957999999999</v>
          </cell>
          <cell r="AH21">
            <v>-55139.209000000003</v>
          </cell>
          <cell r="AI21">
            <v>44931.327000000005</v>
          </cell>
          <cell r="AJ21">
            <v>118343.73299999998</v>
          </cell>
          <cell r="AK21">
            <v>160110.04788200001</v>
          </cell>
          <cell r="AL21">
            <v>151519.20629315003</v>
          </cell>
          <cell r="AM21">
            <v>550344.1613801436</v>
          </cell>
          <cell r="AN21">
            <v>-437484.9525341579</v>
          </cell>
          <cell r="AQ21" t="str">
            <v>3.3.</v>
          </cell>
          <cell r="AR21" t="str">
            <v>Deuda Flotante</v>
          </cell>
          <cell r="AS21">
            <v>-0.30280232965550979</v>
          </cell>
          <cell r="AT21">
            <v>0.23894931027210534</v>
          </cell>
          <cell r="AU21">
            <v>-0.21012800652846669</v>
          </cell>
          <cell r="AV21">
            <v>0.13558644308389245</v>
          </cell>
          <cell r="AW21">
            <v>0.27148203081726674</v>
          </cell>
          <cell r="AX21">
            <v>0.28140374209414742</v>
          </cell>
          <cell r="AY21">
            <v>0.20926039885189857</v>
          </cell>
          <cell r="AZ21">
            <v>0.61196206479930682</v>
          </cell>
          <cell r="BA21">
            <v>-0.40137496483298385</v>
          </cell>
        </row>
        <row r="22">
          <cell r="B22" t="str">
            <v>1.1.</v>
          </cell>
          <cell r="C22" t="str">
            <v>Reservas de apropiación</v>
          </cell>
          <cell r="D22">
            <v>0</v>
          </cell>
          <cell r="E22">
            <v>2300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M22">
            <v>0</v>
          </cell>
          <cell r="P22" t="str">
            <v>1.1.</v>
          </cell>
          <cell r="Q22" t="str">
            <v>Reservas de apropiación</v>
          </cell>
          <cell r="R22">
            <v>0</v>
          </cell>
          <cell r="S22">
            <v>1.137030911717855E-2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2.2239249827403964E-4</v>
          </cell>
          <cell r="Z22">
            <v>0</v>
          </cell>
          <cell r="AA22">
            <v>0</v>
          </cell>
        </row>
        <row r="23">
          <cell r="B23" t="str">
            <v>1.2.</v>
          </cell>
          <cell r="C23" t="str">
            <v>Reservas de Tesorería</v>
          </cell>
          <cell r="D23">
            <v>1630.654</v>
          </cell>
          <cell r="E23">
            <v>9612</v>
          </cell>
          <cell r="F23">
            <v>11182.146000000001</v>
          </cell>
          <cell r="G23">
            <v>10022.674000000001</v>
          </cell>
          <cell r="H23">
            <v>19952.599999999999</v>
          </cell>
          <cell r="I23">
            <v>88759.933999999994</v>
          </cell>
          <cell r="J23">
            <v>27901.854686999999</v>
          </cell>
          <cell r="K23">
            <v>3667.0590219999999</v>
          </cell>
          <cell r="L23">
            <v>569671.7354465964</v>
          </cell>
          <cell r="M23">
            <v>1849800</v>
          </cell>
          <cell r="P23" t="str">
            <v>1.2.</v>
          </cell>
          <cell r="Q23" t="str">
            <v>Reservas de Tesorería</v>
          </cell>
          <cell r="R23">
            <v>1.0779971837876073E-2</v>
          </cell>
          <cell r="S23">
            <v>4.7518004884487056E-2</v>
          </cell>
          <cell r="T23">
            <v>4.2613633570446542E-2</v>
          </cell>
          <cell r="U23">
            <v>3.024479374600729E-2</v>
          </cell>
          <cell r="V23">
            <v>4.5771518531400372E-2</v>
          </cell>
          <cell r="W23">
            <v>0.15600131226016306</v>
          </cell>
          <cell r="X23">
            <v>3.8534740138572762E-2</v>
          </cell>
          <cell r="Y23">
            <v>4.0776320861046818E-3</v>
          </cell>
          <cell r="Z23">
            <v>0.52265105681176505</v>
          </cell>
          <cell r="AA23">
            <v>1.3925281612246794</v>
          </cell>
          <cell r="AC23" t="str">
            <v>SERVICIO DE LA DEUDA</v>
          </cell>
          <cell r="AF23">
            <v>95907</v>
          </cell>
          <cell r="AG23">
            <v>54891.843999999997</v>
          </cell>
          <cell r="AH23">
            <v>21059.161</v>
          </cell>
          <cell r="AI23">
            <v>105383.69999999998</v>
          </cell>
          <cell r="AJ23">
            <v>107294.68043000001</v>
          </cell>
          <cell r="AK23">
            <v>39542.935270000002</v>
          </cell>
          <cell r="AL23">
            <v>45291.669069000003</v>
          </cell>
          <cell r="AM23">
            <v>976449.63984525728</v>
          </cell>
          <cell r="AN23">
            <v>2032900</v>
          </cell>
          <cell r="AP23" t="str">
            <v>SERVICIO DE LA DEUDA</v>
          </cell>
          <cell r="AS23">
            <v>0.63402460549888606</v>
          </cell>
          <cell r="AT23">
            <v>0.27136401490954032</v>
          </cell>
          <cell r="AU23">
            <v>8.0253590872006009E-2</v>
          </cell>
          <cell r="AV23">
            <v>0.31800977171272937</v>
          </cell>
          <cell r="AW23">
            <v>0.24613536349259876</v>
          </cell>
          <cell r="AX23">
            <v>6.9499260699525611E-2</v>
          </cell>
          <cell r="AY23">
            <v>6.2551494070726354E-2</v>
          </cell>
          <cell r="AZ23">
            <v>1.085775374219865</v>
          </cell>
          <cell r="BA23">
            <v>1.8651045282414938</v>
          </cell>
        </row>
        <row r="24">
          <cell r="A24" t="str">
            <v>2.</v>
          </cell>
          <cell r="B24" t="str">
            <v>EXTERNA</v>
          </cell>
          <cell r="D24">
            <v>18709.312999999998</v>
          </cell>
          <cell r="E24">
            <v>87094</v>
          </cell>
          <cell r="F24">
            <v>40610.697999999997</v>
          </cell>
          <cell r="G24">
            <v>11036.486999999999</v>
          </cell>
          <cell r="H24">
            <v>85431.099999999991</v>
          </cell>
          <cell r="I24">
            <v>18534.746429999999</v>
          </cell>
          <cell r="J24">
            <v>11641.080583000001</v>
          </cell>
          <cell r="K24">
            <v>41884.710047</v>
          </cell>
          <cell r="L24">
            <v>406317.8043986609</v>
          </cell>
          <cell r="M24">
            <v>183100</v>
          </cell>
          <cell r="O24" t="str">
            <v>2.</v>
          </cell>
          <cell r="P24" t="str">
            <v>EXTERNA</v>
          </cell>
          <cell r="R24">
            <v>0.12368403551336377</v>
          </cell>
          <cell r="S24">
            <v>0.43055900097893418</v>
          </cell>
          <cell r="T24">
            <v>0.15476183226476081</v>
          </cell>
          <cell r="U24">
            <v>3.3304113552480176E-2</v>
          </cell>
          <cell r="V24">
            <v>0.19598003151508667</v>
          </cell>
          <cell r="W24">
            <v>3.2576013018321678E-2</v>
          </cell>
          <cell r="X24">
            <v>1.6077283041943974E-2</v>
          </cell>
          <cell r="Y24">
            <v>4.6574226534180488E-2</v>
          </cell>
          <cell r="Z24">
            <v>0.37278035165973927</v>
          </cell>
          <cell r="AA24">
            <v>0.13783755342212065</v>
          </cell>
          <cell r="AC24" t="str">
            <v>1.</v>
          </cell>
          <cell r="AD24" t="str">
            <v>INTERNA</v>
          </cell>
          <cell r="AF24">
            <v>9612</v>
          </cell>
          <cell r="AG24">
            <v>13482.146000000001</v>
          </cell>
          <cell r="AH24">
            <v>10022.674000000001</v>
          </cell>
          <cell r="AI24">
            <v>19952.599999999999</v>
          </cell>
          <cell r="AJ24">
            <v>88759.934000000008</v>
          </cell>
          <cell r="AK24">
            <v>27901.854686999999</v>
          </cell>
          <cell r="AL24">
            <v>3667.0590220000013</v>
          </cell>
          <cell r="AM24">
            <v>569871.7354465964</v>
          </cell>
          <cell r="AN24">
            <v>1849800</v>
          </cell>
          <cell r="AP24" t="str">
            <v>1.</v>
          </cell>
          <cell r="AQ24" t="str">
            <v>INTERNA</v>
          </cell>
          <cell r="AS24">
            <v>6.3543271169521437E-2</v>
          </cell>
          <cell r="AT24">
            <v>6.6650507644753193E-2</v>
          </cell>
          <cell r="AU24">
            <v>3.8195043888001622E-2</v>
          </cell>
          <cell r="AV24">
            <v>6.0209707678468345E-2</v>
          </cell>
          <cell r="AW24">
            <v>0.20361641910963355</v>
          </cell>
          <cell r="AX24">
            <v>4.9039310300347694E-2</v>
          </cell>
          <cell r="AY24">
            <v>5.0645080074701067E-3</v>
          </cell>
          <cell r="AZ24">
            <v>0.63367599470865577</v>
          </cell>
          <cell r="BA24">
            <v>1.6971175937533154</v>
          </cell>
        </row>
        <row r="25">
          <cell r="B25" t="str">
            <v>2.1.</v>
          </cell>
          <cell r="C25" t="str">
            <v>Reservas de apropiación</v>
          </cell>
          <cell r="D25">
            <v>0</v>
          </cell>
          <cell r="E25">
            <v>799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260.10000000000002</v>
          </cell>
          <cell r="L25">
            <v>0</v>
          </cell>
          <cell r="M25">
            <v>0</v>
          </cell>
          <cell r="P25" t="str">
            <v>2.1.</v>
          </cell>
          <cell r="Q25" t="str">
            <v>Reservas de apropiación</v>
          </cell>
          <cell r="R25">
            <v>0</v>
          </cell>
          <cell r="S25">
            <v>3.9499465150546354E-3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2.8922144400538854E-4</v>
          </cell>
          <cell r="Z25">
            <v>0</v>
          </cell>
          <cell r="AA25">
            <v>0</v>
          </cell>
          <cell r="AD25" t="str">
            <v>1.1.</v>
          </cell>
          <cell r="AE25" t="str">
            <v>Reservas de apropiación</v>
          </cell>
          <cell r="AF25">
            <v>0</v>
          </cell>
          <cell r="AG25">
            <v>2300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200</v>
          </cell>
          <cell r="AN25">
            <v>0</v>
          </cell>
          <cell r="AQ25" t="str">
            <v>1.1.</v>
          </cell>
          <cell r="AR25" t="str">
            <v>Reservas de apropiación</v>
          </cell>
          <cell r="AS25">
            <v>0</v>
          </cell>
          <cell r="AT25">
            <v>1.137030911717855E-2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2.2239249827403964E-4</v>
          </cell>
          <cell r="BA25">
            <v>0</v>
          </cell>
        </row>
        <row r="26">
          <cell r="B26" t="str">
            <v>2.2.</v>
          </cell>
          <cell r="C26" t="str">
            <v>Reservas de Tesorería</v>
          </cell>
          <cell r="D26">
            <v>18709.312999999998</v>
          </cell>
          <cell r="E26">
            <v>86295</v>
          </cell>
          <cell r="F26">
            <v>40610.697999999997</v>
          </cell>
          <cell r="G26">
            <v>11036.486999999999</v>
          </cell>
          <cell r="H26">
            <v>85431.099999999991</v>
          </cell>
          <cell r="I26">
            <v>18534.746429999999</v>
          </cell>
          <cell r="J26">
            <v>11641.080583000001</v>
          </cell>
          <cell r="K26">
            <v>41624.610047000002</v>
          </cell>
          <cell r="L26">
            <v>406317.8043986609</v>
          </cell>
          <cell r="M26">
            <v>183100</v>
          </cell>
          <cell r="P26" t="str">
            <v>2.2.</v>
          </cell>
          <cell r="Q26" t="str">
            <v>Reservas de Tesorería</v>
          </cell>
          <cell r="R26">
            <v>0.12368403551336377</v>
          </cell>
          <cell r="S26">
            <v>0.42660905446387953</v>
          </cell>
          <cell r="T26">
            <v>0.15476183226476081</v>
          </cell>
          <cell r="U26">
            <v>3.3304113552480176E-2</v>
          </cell>
          <cell r="V26">
            <v>0.19598003151508667</v>
          </cell>
          <cell r="W26">
            <v>3.2576013018321678E-2</v>
          </cell>
          <cell r="X26">
            <v>1.6077283041943974E-2</v>
          </cell>
          <cell r="Y26">
            <v>4.6285005090175101E-2</v>
          </cell>
          <cell r="Z26">
            <v>0.37278035165973927</v>
          </cell>
          <cell r="AA26">
            <v>0.13783755342212065</v>
          </cell>
          <cell r="AD26" t="str">
            <v>1.2.</v>
          </cell>
          <cell r="AE26" t="str">
            <v>Reservas de Tesorería</v>
          </cell>
          <cell r="AF26">
            <v>1630.654</v>
          </cell>
          <cell r="AG26">
            <v>9612</v>
          </cell>
          <cell r="AH26">
            <v>11182.146000000001</v>
          </cell>
          <cell r="AI26">
            <v>10022.674000000001</v>
          </cell>
          <cell r="AJ26">
            <v>19952.599999999999</v>
          </cell>
          <cell r="AK26">
            <v>88759.933999999994</v>
          </cell>
          <cell r="AL26">
            <v>27901.854686999999</v>
          </cell>
          <cell r="AM26">
            <v>3667.0590219999999</v>
          </cell>
          <cell r="AN26">
            <v>569671.7354465964</v>
          </cell>
          <cell r="AQ26" t="str">
            <v>1.2.</v>
          </cell>
          <cell r="AR26" t="str">
            <v>Reservas de Tesorería</v>
          </cell>
          <cell r="AS26">
            <v>1.0779971837876073E-2</v>
          </cell>
          <cell r="AT26">
            <v>4.7518004884487056E-2</v>
          </cell>
          <cell r="AU26">
            <v>4.2613633570446542E-2</v>
          </cell>
          <cell r="AV26">
            <v>3.024479374600729E-2</v>
          </cell>
          <cell r="AW26">
            <v>4.5771518531400372E-2</v>
          </cell>
          <cell r="AX26">
            <v>0.15600131226016306</v>
          </cell>
          <cell r="AY26">
            <v>3.8534740138572762E-2</v>
          </cell>
          <cell r="AZ26">
            <v>4.0776320861046818E-3</v>
          </cell>
          <cell r="BA26">
            <v>0.52265105681176505</v>
          </cell>
        </row>
        <row r="27">
          <cell r="AD27" t="str">
            <v>1.3.</v>
          </cell>
          <cell r="AE27" t="str">
            <v>Deuda Flotante</v>
          </cell>
          <cell r="AF27">
            <v>7981.3459999999995</v>
          </cell>
          <cell r="AG27">
            <v>1570.1460000000006</v>
          </cell>
          <cell r="AH27">
            <v>-1159.4719999999998</v>
          </cell>
          <cell r="AI27">
            <v>9929.9259999999977</v>
          </cell>
          <cell r="AJ27">
            <v>68807.334000000003</v>
          </cell>
          <cell r="AK27">
            <v>-60858.079312999995</v>
          </cell>
          <cell r="AL27">
            <v>-24234.795664999998</v>
          </cell>
          <cell r="AM27">
            <v>566004.67642459646</v>
          </cell>
          <cell r="AN27">
            <v>1280128.2645534035</v>
          </cell>
          <cell r="AQ27" t="str">
            <v>1.3.</v>
          </cell>
          <cell r="AR27" t="str">
            <v>Deuda Flotante</v>
          </cell>
          <cell r="AS27">
            <v>5.2763299331645364E-2</v>
          </cell>
          <cell r="AT27">
            <v>7.762193643087582E-3</v>
          </cell>
          <cell r="AU27">
            <v>-4.418589682444924E-3</v>
          </cell>
          <cell r="AV27">
            <v>2.9964913932461049E-2</v>
          </cell>
          <cell r="AW27">
            <v>0.15784490057823317</v>
          </cell>
          <cell r="AX27">
            <v>-0.10696200195981539</v>
          </cell>
          <cell r="AY27">
            <v>-3.3470232131102652E-2</v>
          </cell>
          <cell r="AZ27">
            <v>0.62937597012427704</v>
          </cell>
          <cell r="BA27">
            <v>1.1744665369415503</v>
          </cell>
        </row>
        <row r="28">
          <cell r="A28" t="str">
            <v>INVERSION</v>
          </cell>
          <cell r="D28">
            <v>137568.79200000002</v>
          </cell>
          <cell r="E28">
            <v>187842</v>
          </cell>
          <cell r="F28">
            <v>210012.258</v>
          </cell>
          <cell r="G28">
            <v>371532.37</v>
          </cell>
          <cell r="H28">
            <v>424841.3</v>
          </cell>
          <cell r="I28">
            <v>592757.16755399993</v>
          </cell>
          <cell r="J28">
            <v>1123464.0737359999</v>
          </cell>
          <cell r="K28">
            <v>1892166.06969733</v>
          </cell>
          <cell r="L28">
            <v>2183040.4576521264</v>
          </cell>
          <cell r="M28">
            <v>1501600</v>
          </cell>
          <cell r="O28" t="str">
            <v>INVERSION</v>
          </cell>
          <cell r="R28">
            <v>0.90944351378688026</v>
          </cell>
          <cell r="S28">
            <v>0.92861808921263189</v>
          </cell>
          <cell r="T28">
            <v>0.80032807725047406</v>
          </cell>
          <cell r="U28">
            <v>1.1211498947900795</v>
          </cell>
          <cell r="V28">
            <v>0.97459135330003233</v>
          </cell>
          <cell r="W28">
            <v>1.0418089764469785</v>
          </cell>
          <cell r="X28">
            <v>1.551595642013355</v>
          </cell>
          <cell r="Y28">
            <v>2.1040176969467987</v>
          </cell>
          <cell r="Z28">
            <v>2.0028523994792482</v>
          </cell>
          <cell r="AA28">
            <v>1.1304034419369544</v>
          </cell>
          <cell r="AC28" t="str">
            <v>2.</v>
          </cell>
          <cell r="AD28" t="str">
            <v>EXTERNA</v>
          </cell>
          <cell r="AF28">
            <v>86295</v>
          </cell>
          <cell r="AG28">
            <v>41409.697999999997</v>
          </cell>
          <cell r="AH28">
            <v>11036.487000000001</v>
          </cell>
          <cell r="AI28">
            <v>85431.099999999991</v>
          </cell>
          <cell r="AJ28">
            <v>18534.746429999999</v>
          </cell>
          <cell r="AK28">
            <v>11641.080583000001</v>
          </cell>
          <cell r="AL28">
            <v>41624.610047000002</v>
          </cell>
          <cell r="AM28">
            <v>406577.90439866087</v>
          </cell>
          <cell r="AN28">
            <v>183100</v>
          </cell>
          <cell r="AP28" t="str">
            <v>2.</v>
          </cell>
          <cell r="AQ28" t="str">
            <v>EXTERNA</v>
          </cell>
          <cell r="AS28">
            <v>0.57048133432936465</v>
          </cell>
          <cell r="AT28">
            <v>0.2047135072647871</v>
          </cell>
          <cell r="AU28">
            <v>4.2058546984004401E-2</v>
          </cell>
          <cell r="AV28">
            <v>0.25780006403426103</v>
          </cell>
          <cell r="AW28">
            <v>4.2518944382965218E-2</v>
          </cell>
          <cell r="AX28">
            <v>2.0459950399177904E-2</v>
          </cell>
          <cell r="AY28">
            <v>5.7486986063256251E-2</v>
          </cell>
          <cell r="AZ28">
            <v>0.45209937951120915</v>
          </cell>
          <cell r="BA28">
            <v>0.1679869344881782</v>
          </cell>
        </row>
        <row r="29">
          <cell r="B29" t="str">
            <v>1.1.</v>
          </cell>
          <cell r="C29" t="str">
            <v>Reservas de apropiación</v>
          </cell>
          <cell r="D29">
            <v>44156.1</v>
          </cell>
          <cell r="E29">
            <v>131762</v>
          </cell>
          <cell r="F29">
            <v>153077.386</v>
          </cell>
          <cell r="G29">
            <v>263387.62400000001</v>
          </cell>
          <cell r="H29">
            <v>301579.3</v>
          </cell>
          <cell r="I29">
            <v>426682.572744</v>
          </cell>
          <cell r="J29">
            <v>544215.95600500004</v>
          </cell>
          <cell r="K29">
            <v>958608.97140806005</v>
          </cell>
          <cell r="L29">
            <v>1105971.7226547827</v>
          </cell>
          <cell r="M29">
            <v>760740.43104292452</v>
          </cell>
          <cell r="P29" t="str">
            <v>1.1.</v>
          </cell>
          <cell r="Q29" t="str">
            <v>Reservas de apropiación</v>
          </cell>
          <cell r="R29">
            <v>0.29190834749152161</v>
          </cell>
          <cell r="S29">
            <v>0.65138029125986086</v>
          </cell>
          <cell r="T29">
            <v>0.58335704389173626</v>
          </cell>
          <cell r="U29">
            <v>0.79480828800087888</v>
          </cell>
          <cell r="V29">
            <v>0.69182675534199811</v>
          </cell>
          <cell r="W29">
            <v>0.74992215819590957</v>
          </cell>
          <cell r="X29">
            <v>0.75160668275175668</v>
          </cell>
          <cell r="Y29">
            <v>1.0659372200967294</v>
          </cell>
          <cell r="Z29">
            <v>1.0146848679376657</v>
          </cell>
          <cell r="AA29">
            <v>0.5726848705857247</v>
          </cell>
          <cell r="AD29" t="str">
            <v>2.1.</v>
          </cell>
          <cell r="AE29" t="str">
            <v>Reservas de apropiación</v>
          </cell>
          <cell r="AF29">
            <v>0</v>
          </cell>
          <cell r="AG29">
            <v>799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260.10000000000002</v>
          </cell>
          <cell r="AN29">
            <v>0</v>
          </cell>
          <cell r="AQ29" t="str">
            <v>2.1.</v>
          </cell>
          <cell r="AR29" t="str">
            <v>Reservas de apropiación</v>
          </cell>
          <cell r="AS29">
            <v>0</v>
          </cell>
          <cell r="AT29">
            <v>3.9499465150546354E-3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2.8922144400538854E-4</v>
          </cell>
          <cell r="BA29">
            <v>0</v>
          </cell>
        </row>
        <row r="30">
          <cell r="B30" t="str">
            <v>1.2.</v>
          </cell>
          <cell r="C30" t="str">
            <v>Reservas de Tesorería</v>
          </cell>
          <cell r="D30">
            <v>93412.69200000001</v>
          </cell>
          <cell r="E30">
            <v>56080</v>
          </cell>
          <cell r="F30">
            <v>56934.872000000003</v>
          </cell>
          <cell r="G30">
            <v>108144.746</v>
          </cell>
          <cell r="H30">
            <v>123262</v>
          </cell>
          <cell r="I30">
            <v>166074.59480999998</v>
          </cell>
          <cell r="J30">
            <v>579248.11773099995</v>
          </cell>
          <cell r="K30">
            <v>933557.09828926995</v>
          </cell>
          <cell r="L30">
            <v>1077068.7349973437</v>
          </cell>
          <cell r="M30">
            <v>740859.56895707548</v>
          </cell>
          <cell r="P30" t="str">
            <v>1.2.</v>
          </cell>
          <cell r="Q30" t="str">
            <v>Reservas de Tesorería</v>
          </cell>
          <cell r="R30">
            <v>0.61753516629535865</v>
          </cell>
          <cell r="S30">
            <v>0.27723779795277087</v>
          </cell>
          <cell r="T30">
            <v>0.21697103335873782</v>
          </cell>
          <cell r="U30">
            <v>0.32634160678920082</v>
          </cell>
          <cell r="V30">
            <v>0.28276459795803421</v>
          </cell>
          <cell r="W30">
            <v>0.29188681825106888</v>
          </cell>
          <cell r="X30">
            <v>0.79998895926159852</v>
          </cell>
          <cell r="Y30">
            <v>1.0380804768500695</v>
          </cell>
          <cell r="Z30">
            <v>0.98816753154158254</v>
          </cell>
          <cell r="AA30">
            <v>0.55771857135122971</v>
          </cell>
          <cell r="AD30" t="str">
            <v>2.2.</v>
          </cell>
          <cell r="AE30" t="str">
            <v>Reservas de Tesorería</v>
          </cell>
          <cell r="AF30">
            <v>18709.312999999998</v>
          </cell>
          <cell r="AG30">
            <v>86295</v>
          </cell>
          <cell r="AH30">
            <v>40610.697999999997</v>
          </cell>
          <cell r="AI30">
            <v>11036.486999999999</v>
          </cell>
          <cell r="AJ30">
            <v>85431.099999999991</v>
          </cell>
          <cell r="AK30">
            <v>18534.746429999999</v>
          </cell>
          <cell r="AL30">
            <v>11641.080583000001</v>
          </cell>
          <cell r="AM30">
            <v>41624.610047000002</v>
          </cell>
          <cell r="AN30">
            <v>406317.8043986609</v>
          </cell>
          <cell r="AQ30" t="str">
            <v>2.2.</v>
          </cell>
          <cell r="AR30" t="str">
            <v>Reservas de Tesorería</v>
          </cell>
          <cell r="AS30">
            <v>0.12368403551336377</v>
          </cell>
          <cell r="AT30">
            <v>0.42660905446387953</v>
          </cell>
          <cell r="AU30">
            <v>0.15476183226476081</v>
          </cell>
          <cell r="AV30">
            <v>3.3304113552480176E-2</v>
          </cell>
          <cell r="AW30">
            <v>0.19598003151508667</v>
          </cell>
          <cell r="AX30">
            <v>3.2576013018321678E-2</v>
          </cell>
          <cell r="AY30">
            <v>1.6077283041943974E-2</v>
          </cell>
          <cell r="AZ30">
            <v>4.6285005090175101E-2</v>
          </cell>
          <cell r="BA30">
            <v>0.37278035165973927</v>
          </cell>
        </row>
        <row r="31">
          <cell r="AD31" t="str">
            <v>2.3.</v>
          </cell>
          <cell r="AE31" t="str">
            <v>Deuda Flotante</v>
          </cell>
          <cell r="AF31">
            <v>67585.687000000005</v>
          </cell>
          <cell r="AG31">
            <v>-45684.302000000003</v>
          </cell>
          <cell r="AH31">
            <v>-29574.210999999996</v>
          </cell>
          <cell r="AI31">
            <v>74394.612999999998</v>
          </cell>
          <cell r="AJ31">
            <v>-66896.353569999992</v>
          </cell>
          <cell r="AK31">
            <v>-6893.6658469999984</v>
          </cell>
          <cell r="AL31">
            <v>29983.529463999999</v>
          </cell>
          <cell r="AM31">
            <v>364693.1943516609</v>
          </cell>
          <cell r="AN31">
            <v>-223217.8043986609</v>
          </cell>
          <cell r="AQ31" t="str">
            <v>2.3.</v>
          </cell>
          <cell r="AR31" t="str">
            <v>Deuda Flotante</v>
          </cell>
          <cell r="AS31">
            <v>0.44679729881600083</v>
          </cell>
          <cell r="AT31">
            <v>-0.22584549371414708</v>
          </cell>
          <cell r="AU31">
            <v>-0.11270328528075639</v>
          </cell>
          <cell r="AV31">
            <v>0.22449595048178086</v>
          </cell>
          <cell r="AW31">
            <v>-0.15346108713212142</v>
          </cell>
          <cell r="AX31">
            <v>-1.2116062619143773E-2</v>
          </cell>
          <cell r="AY31">
            <v>4.140970302131227E-2</v>
          </cell>
          <cell r="AZ31">
            <v>0.40552515297702868</v>
          </cell>
          <cell r="BA31">
            <v>-0.20479341717156105</v>
          </cell>
        </row>
        <row r="32">
          <cell r="A32" t="str">
            <v>TOTAL</v>
          </cell>
          <cell r="D32">
            <v>402318.67799999996</v>
          </cell>
          <cell r="E32">
            <v>538743</v>
          </cell>
          <cell r="F32">
            <v>546897.84499999997</v>
          </cell>
          <cell r="G32">
            <v>673192.03099999996</v>
          </cell>
          <cell r="H32">
            <v>863914.95399999991</v>
          </cell>
          <cell r="I32">
            <v>1236696.7607779999</v>
          </cell>
          <cell r="J32">
            <v>1925449.7513849998</v>
          </cell>
          <cell r="K32">
            <v>2893753.0460361</v>
          </cell>
          <cell r="L32">
            <v>5565570.6796023836</v>
          </cell>
          <cell r="M32">
            <v>5020400</v>
          </cell>
          <cell r="O32" t="str">
            <v>TOTAL</v>
          </cell>
          <cell r="R32">
            <v>2.6596592647437971</v>
          </cell>
          <cell r="S32">
            <v>2.6633367150939669</v>
          </cell>
          <cell r="T32">
            <v>2.0841531104402384</v>
          </cell>
          <cell r="U32">
            <v>2.0314493047514808</v>
          </cell>
          <cell r="V32">
            <v>1.9818319079500866</v>
          </cell>
          <cell r="W32">
            <v>2.1735743691434131</v>
          </cell>
          <cell r="X32">
            <v>2.6592033630678373</v>
          </cell>
          <cell r="Y32">
            <v>3.217744846480401</v>
          </cell>
          <cell r="Z32">
            <v>5.106188733717592</v>
          </cell>
          <cell r="AA32">
            <v>3.7793536493741917</v>
          </cell>
        </row>
        <row r="33">
          <cell r="C33" t="str">
            <v>Reservas de apropiación</v>
          </cell>
          <cell r="D33">
            <v>83376.41399999999</v>
          </cell>
          <cell r="E33">
            <v>216155</v>
          </cell>
          <cell r="F33">
            <v>221817.58899999998</v>
          </cell>
          <cell r="G33">
            <v>374226.598</v>
          </cell>
          <cell r="H33">
            <v>409219.1</v>
          </cell>
          <cell r="I33">
            <v>630987.60453799996</v>
          </cell>
          <cell r="J33">
            <v>744073.92789699999</v>
          </cell>
          <cell r="K33">
            <v>1154768.3710225602</v>
          </cell>
          <cell r="L33">
            <v>2065027.499342344</v>
          </cell>
          <cell r="M33">
            <v>1368487.3933548322</v>
          </cell>
          <cell r="Q33" t="str">
            <v>Reservas de apropiación</v>
          </cell>
          <cell r="R33">
            <v>0.55118706657764083</v>
          </cell>
          <cell r="S33">
            <v>1.0685865944450998</v>
          </cell>
          <cell r="T33">
            <v>0.84531658387628927</v>
          </cell>
          <cell r="U33">
            <v>1.1292800973851873</v>
          </cell>
          <cell r="V33">
            <v>0.9387538275238807</v>
          </cell>
          <cell r="W33">
            <v>1.109001436704818</v>
          </cell>
          <cell r="X33">
            <v>1.0276268648462701</v>
          </cell>
          <cell r="Y33">
            <v>1.2840591147977511</v>
          </cell>
          <cell r="Z33">
            <v>1.8945802252774924</v>
          </cell>
          <cell r="AA33">
            <v>1.0301963636758344</v>
          </cell>
          <cell r="AC33" t="str">
            <v>INVERSION</v>
          </cell>
          <cell r="AF33">
            <v>100236.1</v>
          </cell>
          <cell r="AG33">
            <v>188696.872</v>
          </cell>
          <cell r="AH33">
            <v>261222.13199999998</v>
          </cell>
          <cell r="AI33">
            <v>386649.62400000001</v>
          </cell>
          <cell r="AJ33">
            <v>467653.89480999997</v>
          </cell>
          <cell r="AK33">
            <v>1005930.6904749998</v>
          </cell>
          <cell r="AL33">
            <v>1477773.05429427</v>
          </cell>
          <cell r="AM33">
            <v>2035677.7064054038</v>
          </cell>
          <cell r="AN33">
            <v>1846831.2916118582</v>
          </cell>
          <cell r="AP33" t="str">
            <v>INVERSION</v>
          </cell>
          <cell r="AS33">
            <v>0.66264353758585814</v>
          </cell>
          <cell r="AT33">
            <v>0.93284424525420606</v>
          </cell>
          <cell r="AU33">
            <v>0.99548192391145829</v>
          </cell>
          <cell r="AV33">
            <v>1.1667682825812022</v>
          </cell>
          <cell r="AW33">
            <v>1.0728039910877518</v>
          </cell>
          <cell r="AX33">
            <v>1.7679881077522199</v>
          </cell>
          <cell r="AY33">
            <v>2.0409252814848435</v>
          </cell>
          <cell r="AZ33">
            <v>2.2635972540413234</v>
          </cell>
          <cell r="BA33">
            <v>1.694393922417907</v>
          </cell>
        </row>
        <row r="34">
          <cell r="C34" t="str">
            <v>Reservas de Tesorería</v>
          </cell>
          <cell r="D34">
            <v>198262.264</v>
          </cell>
          <cell r="E34">
            <v>201907</v>
          </cell>
          <cell r="F34">
            <v>204398.25600000002</v>
          </cell>
          <cell r="G34">
            <v>178282.43299999999</v>
          </cell>
          <cell r="H34">
            <v>334011.85399999999</v>
          </cell>
          <cell r="I34">
            <v>485024.15623999998</v>
          </cell>
          <cell r="J34">
            <v>1060689.8234879998</v>
          </cell>
          <cell r="K34">
            <v>1618297.6750135398</v>
          </cell>
          <cell r="L34">
            <v>3379855.1802600399</v>
          </cell>
          <cell r="M34">
            <v>3651912.6066451678</v>
          </cell>
          <cell r="Q34" t="str">
            <v>Reservas de Tesorería</v>
          </cell>
          <cell r="R34">
            <v>1.3106775701243496</v>
          </cell>
          <cell r="S34">
            <v>0.99815000127050846</v>
          </cell>
          <cell r="T34">
            <v>0.7789338811729275</v>
          </cell>
          <cell r="U34">
            <v>0.53799169908363409</v>
          </cell>
          <cell r="V34">
            <v>0.7662274473035291</v>
          </cell>
          <cell r="W34">
            <v>0.85246125635152425</v>
          </cell>
          <cell r="X34">
            <v>1.4648992754873165</v>
          </cell>
          <cell r="Y34">
            <v>1.7994863144866549</v>
          </cell>
          <cell r="Z34">
            <v>3.1008820903652272</v>
          </cell>
          <cell r="AA34">
            <v>2.7491572856983568</v>
          </cell>
          <cell r="AD34" t="str">
            <v>1.1.</v>
          </cell>
          <cell r="AE34" t="str">
            <v>Reservas de apropiación</v>
          </cell>
          <cell r="AF34">
            <v>44156.1</v>
          </cell>
          <cell r="AG34">
            <v>131762</v>
          </cell>
          <cell r="AH34">
            <v>153077.386</v>
          </cell>
          <cell r="AI34">
            <v>263387.62400000001</v>
          </cell>
          <cell r="AJ34">
            <v>301579.3</v>
          </cell>
          <cell r="AK34">
            <v>426682.572744</v>
          </cell>
          <cell r="AL34">
            <v>544215.95600500004</v>
          </cell>
          <cell r="AM34">
            <v>958608.97140806005</v>
          </cell>
          <cell r="AN34">
            <v>1105971.7226547827</v>
          </cell>
          <cell r="AQ34" t="str">
            <v>1.1.</v>
          </cell>
          <cell r="AR34" t="str">
            <v>Reservas de apropiación</v>
          </cell>
          <cell r="AS34">
            <v>0.29190834749152161</v>
          </cell>
          <cell r="AT34">
            <v>0.65138029125986086</v>
          </cell>
          <cell r="AU34">
            <v>0.58335704389173626</v>
          </cell>
          <cell r="AV34">
            <v>0.79480828800087888</v>
          </cell>
          <cell r="AW34">
            <v>0.69182675534199811</v>
          </cell>
          <cell r="AX34">
            <v>0.74992215819590957</v>
          </cell>
          <cell r="AY34">
            <v>0.75160668275175668</v>
          </cell>
          <cell r="AZ34">
            <v>1.0659372200967294</v>
          </cell>
          <cell r="BA34">
            <v>1.0146848679376657</v>
          </cell>
        </row>
        <row r="35">
          <cell r="C35" t="str">
            <v>Otros</v>
          </cell>
          <cell r="D35">
            <v>120680</v>
          </cell>
          <cell r="E35">
            <v>120681</v>
          </cell>
          <cell r="F35">
            <v>120682</v>
          </cell>
          <cell r="G35">
            <v>120683</v>
          </cell>
          <cell r="H35">
            <v>120684</v>
          </cell>
          <cell r="I35">
            <v>120685</v>
          </cell>
          <cell r="J35">
            <v>120686</v>
          </cell>
          <cell r="K35">
            <v>120687</v>
          </cell>
          <cell r="L35">
            <v>120688</v>
          </cell>
          <cell r="M35">
            <v>0</v>
          </cell>
          <cell r="Q35" t="str">
            <v>Otros</v>
          </cell>
          <cell r="R35">
            <v>0.7977946280418069</v>
          </cell>
          <cell r="S35">
            <v>0.59660011937835855</v>
          </cell>
          <cell r="T35">
            <v>0.45990264539102149</v>
          </cell>
          <cell r="U35">
            <v>0.36417750828265966</v>
          </cell>
          <cell r="V35">
            <v>0.27685063312267688</v>
          </cell>
          <cell r="W35">
            <v>0.21211167608707082</v>
          </cell>
          <cell r="X35">
            <v>0.16667722273425059</v>
          </cell>
          <cell r="Y35">
            <v>0.1341994171959951</v>
          </cell>
          <cell r="Z35">
            <v>0.11072641807487305</v>
          </cell>
          <cell r="AA35">
            <v>0</v>
          </cell>
          <cell r="AD35" t="str">
            <v>1.2.</v>
          </cell>
          <cell r="AE35" t="str">
            <v>Reservas de Tesorería</v>
          </cell>
          <cell r="AF35">
            <v>93412.69200000001</v>
          </cell>
          <cell r="AG35">
            <v>56080</v>
          </cell>
          <cell r="AH35">
            <v>56934.872000000003</v>
          </cell>
          <cell r="AI35">
            <v>108144.746</v>
          </cell>
          <cell r="AJ35">
            <v>123262</v>
          </cell>
          <cell r="AK35">
            <v>166074.59480999998</v>
          </cell>
          <cell r="AL35">
            <v>579248.11773099995</v>
          </cell>
          <cell r="AM35">
            <v>933557.09828926995</v>
          </cell>
          <cell r="AN35">
            <v>1077068.7349973437</v>
          </cell>
          <cell r="AQ35" t="str">
            <v>1.2.</v>
          </cell>
          <cell r="AR35" t="str">
            <v>Reservas de Tesorería</v>
          </cell>
          <cell r="AS35">
            <v>0.61753516629535865</v>
          </cell>
          <cell r="AT35">
            <v>0.27723779795277087</v>
          </cell>
          <cell r="AU35">
            <v>0.21697103335873782</v>
          </cell>
          <cell r="AV35">
            <v>0.32634160678920082</v>
          </cell>
          <cell r="AW35">
            <v>0.28276459795803421</v>
          </cell>
          <cell r="AX35">
            <v>0.29188681825106888</v>
          </cell>
          <cell r="AY35">
            <v>0.79998895926159852</v>
          </cell>
          <cell r="AZ35">
            <v>1.0380804768500695</v>
          </cell>
          <cell r="BA35">
            <v>0.98816753154158254</v>
          </cell>
        </row>
        <row r="36">
          <cell r="AD36" t="str">
            <v>1.3.</v>
          </cell>
          <cell r="AE36" t="str">
            <v>Deuda Flotante</v>
          </cell>
          <cell r="AF36">
            <v>-37332.69200000001</v>
          </cell>
          <cell r="AG36">
            <v>854.87200000000303</v>
          </cell>
          <cell r="AH36">
            <v>51209.873999999996</v>
          </cell>
          <cell r="AI36">
            <v>15117.254000000001</v>
          </cell>
          <cell r="AJ36">
            <v>42812.59480999998</v>
          </cell>
          <cell r="AK36">
            <v>413173.52292099997</v>
          </cell>
          <cell r="AL36">
            <v>354308.98055827001</v>
          </cell>
          <cell r="AM36">
            <v>143511.63670807378</v>
          </cell>
          <cell r="AN36">
            <v>-336209.16604026826</v>
          </cell>
          <cell r="AQ36" t="str">
            <v>1.3.</v>
          </cell>
          <cell r="AR36" t="str">
            <v>Deuda Flotante</v>
          </cell>
          <cell r="AS36">
            <v>-0.24679997620102212</v>
          </cell>
          <cell r="AT36">
            <v>4.2261560415742154E-3</v>
          </cell>
          <cell r="AU36">
            <v>0.19515384666098415</v>
          </cell>
          <cell r="AV36">
            <v>4.5618387791122782E-2</v>
          </cell>
          <cell r="AW36">
            <v>9.8212637787719381E-2</v>
          </cell>
          <cell r="AX36">
            <v>0.72617913130524148</v>
          </cell>
          <cell r="AY36">
            <v>0.48932963947148822</v>
          </cell>
          <cell r="AZ36">
            <v>0.15957955709452451</v>
          </cell>
          <cell r="BA36">
            <v>-0.30845847706134122</v>
          </cell>
        </row>
        <row r="37">
          <cell r="A37" t="str">
            <v>P = Proyectado</v>
          </cell>
          <cell r="E37" t="str">
            <v>C:\CARLOSJ\PRES9194\PAGOS.XLS</v>
          </cell>
          <cell r="I37" t="str">
            <v>Rango REZ3</v>
          </cell>
          <cell r="O37" t="str">
            <v xml:space="preserve"> PIB DEL AÑO ANTERIOR</v>
          </cell>
          <cell r="R37">
            <v>15126700</v>
          </cell>
          <cell r="S37">
            <v>20228122</v>
          </cell>
          <cell r="T37">
            <v>26240771</v>
          </cell>
          <cell r="U37">
            <v>33138510</v>
          </cell>
          <cell r="V37">
            <v>43591737.045630313</v>
          </cell>
          <cell r="W37">
            <v>56896914.977212004</v>
          </cell>
          <cell r="X37">
            <v>72407014</v>
          </cell>
          <cell r="Y37">
            <v>89931091</v>
          </cell>
          <cell r="Z37">
            <v>108996572</v>
          </cell>
          <cell r="AA37">
            <v>132837529</v>
          </cell>
        </row>
        <row r="38">
          <cell r="P38" t="str">
            <v>C:\CARLOSJ\PRES9194\PAGOS.XLS</v>
          </cell>
          <cell r="W38" t="str">
            <v>Rango REZ4</v>
          </cell>
          <cell r="AC38" t="str">
            <v>TOTAL</v>
          </cell>
          <cell r="AF38">
            <v>285283.41399999993</v>
          </cell>
          <cell r="AG38">
            <v>420553.25599999999</v>
          </cell>
          <cell r="AH38">
            <v>400100.022</v>
          </cell>
          <cell r="AI38">
            <v>708238.45200000005</v>
          </cell>
          <cell r="AJ38">
            <v>894243.2562399999</v>
          </cell>
          <cell r="AK38">
            <v>1691677.4280259998</v>
          </cell>
          <cell r="AL38">
            <v>2362371.6029105401</v>
          </cell>
          <cell r="AM38">
            <v>4534623.5512825996</v>
          </cell>
          <cell r="AN38">
            <v>5716940.1059875116</v>
          </cell>
          <cell r="AP38" t="str">
            <v>TOTAL</v>
          </cell>
          <cell r="AS38">
            <v>1.8859593566342951</v>
          </cell>
          <cell r="AT38">
            <v>2.0790524004156192</v>
          </cell>
          <cell r="AU38">
            <v>1.5247266248388813</v>
          </cell>
          <cell r="AV38">
            <v>2.1372066879289382</v>
          </cell>
          <cell r="AW38">
            <v>2.051405419572836</v>
          </cell>
          <cell r="AX38">
            <v>2.973232254689977</v>
          </cell>
          <cell r="AY38">
            <v>3.2626281245495639</v>
          </cell>
          <cell r="AZ38">
            <v>5.0423313015101741</v>
          </cell>
          <cell r="BA38">
            <v>5.2450641346660989</v>
          </cell>
        </row>
        <row r="39">
          <cell r="AE39" t="str">
            <v>Reservas de apropiación</v>
          </cell>
          <cell r="AF39">
            <v>83376.41399999999</v>
          </cell>
          <cell r="AG39">
            <v>216155</v>
          </cell>
          <cell r="AH39">
            <v>221817.58899999998</v>
          </cell>
          <cell r="AI39">
            <v>374226.598</v>
          </cell>
          <cell r="AJ39">
            <v>409219.1</v>
          </cell>
          <cell r="AK39">
            <v>630987.60453799996</v>
          </cell>
          <cell r="AL39">
            <v>744073.92789699999</v>
          </cell>
          <cell r="AM39">
            <v>1154768.3710225602</v>
          </cell>
          <cell r="AN39">
            <v>2065027.499342344</v>
          </cell>
          <cell r="AR39" t="str">
            <v>Reservas de apropiación</v>
          </cell>
          <cell r="AS39">
            <v>0.55118706657764083</v>
          </cell>
          <cell r="AT39">
            <v>1.0685865944450998</v>
          </cell>
          <cell r="AU39">
            <v>0.84531658387628927</v>
          </cell>
          <cell r="AV39">
            <v>1.1292800973851873</v>
          </cell>
          <cell r="AW39">
            <v>0.9387538275238807</v>
          </cell>
          <cell r="AX39">
            <v>1.109001436704818</v>
          </cell>
          <cell r="AY39">
            <v>1.0276268648462701</v>
          </cell>
          <cell r="AZ39">
            <v>1.2840591147977511</v>
          </cell>
          <cell r="BA39">
            <v>1.8945802252774924</v>
          </cell>
        </row>
        <row r="40">
          <cell r="AE40" t="str">
            <v>Reservas de Tesorería</v>
          </cell>
          <cell r="AF40">
            <v>198262.264</v>
          </cell>
          <cell r="AG40">
            <v>201907</v>
          </cell>
          <cell r="AH40">
            <v>204398.25600000002</v>
          </cell>
          <cell r="AI40">
            <v>178282.43299999999</v>
          </cell>
          <cell r="AJ40">
            <v>334011.85399999999</v>
          </cell>
          <cell r="AK40">
            <v>485024.15623999998</v>
          </cell>
          <cell r="AL40">
            <v>1060689.8234879998</v>
          </cell>
          <cell r="AM40">
            <v>1618297.6750135398</v>
          </cell>
          <cell r="AN40">
            <v>3379855.1802600399</v>
          </cell>
          <cell r="AR40" t="str">
            <v>Reservas de Tesorería</v>
          </cell>
          <cell r="AS40">
            <v>1.3106775701243496</v>
          </cell>
          <cell r="AT40">
            <v>0.99815000127050846</v>
          </cell>
          <cell r="AU40">
            <v>0.7789338811729275</v>
          </cell>
          <cell r="AV40">
            <v>0.53799169908363409</v>
          </cell>
          <cell r="AW40">
            <v>0.7662274473035291</v>
          </cell>
          <cell r="AX40">
            <v>0.85246125635152425</v>
          </cell>
          <cell r="AY40">
            <v>1.4648992754873165</v>
          </cell>
          <cell r="AZ40">
            <v>1.7994863144866549</v>
          </cell>
          <cell r="BA40">
            <v>3.1008820903652272</v>
          </cell>
        </row>
        <row r="41">
          <cell r="AE41" t="str">
            <v>Deuda Flotante</v>
          </cell>
          <cell r="AF41">
            <v>3644.7359999999971</v>
          </cell>
          <cell r="AG41">
            <v>2491.2560000000012</v>
          </cell>
          <cell r="AH41">
            <v>-26115.823000000004</v>
          </cell>
          <cell r="AI41">
            <v>155729.42100000003</v>
          </cell>
          <cell r="AJ41">
            <v>151012.30223999999</v>
          </cell>
          <cell r="AK41">
            <v>575665.66724799993</v>
          </cell>
          <cell r="AL41">
            <v>557607.85152554</v>
          </cell>
          <cell r="AM41">
            <v>1761557.5052465</v>
          </cell>
          <cell r="AN41">
            <v>272057.42638512759</v>
          </cell>
          <cell r="AR41" t="str">
            <v>Deuda Flotante</v>
          </cell>
          <cell r="AS41">
            <v>2.4094719932305109E-2</v>
          </cell>
          <cell r="AT41">
            <v>1.2315804700011208E-2</v>
          </cell>
          <cell r="AU41">
            <v>-9.9523840210335307E-2</v>
          </cell>
          <cell r="AV41">
            <v>0.46993489146011708</v>
          </cell>
          <cell r="AW41">
            <v>0.34642414474542632</v>
          </cell>
          <cell r="AX41">
            <v>1.0117695616336349</v>
          </cell>
          <cell r="AY41">
            <v>0.77010198421597664</v>
          </cell>
          <cell r="AZ41">
            <v>1.9587858722257692</v>
          </cell>
          <cell r="BA41">
            <v>0.24960181902337952</v>
          </cell>
        </row>
        <row r="43">
          <cell r="AC43" t="str">
            <v>P = Proyectado</v>
          </cell>
          <cell r="AI43" t="str">
            <v>C:\CARLOSJ\PRES9194\PAGOS.XLS</v>
          </cell>
          <cell r="AM43" t="str">
            <v>Rango FMI 3</v>
          </cell>
          <cell r="AP43" t="str">
            <v xml:space="preserve"> PIB DEL AÑO ANTERIOR</v>
          </cell>
          <cell r="AS43">
            <v>15126700</v>
          </cell>
          <cell r="AT43">
            <v>20228122</v>
          </cell>
          <cell r="AU43">
            <v>26240771</v>
          </cell>
          <cell r="AV43">
            <v>33138510</v>
          </cell>
          <cell r="AW43">
            <v>43591737.045630313</v>
          </cell>
          <cell r="AX43">
            <v>56896914.977212004</v>
          </cell>
          <cell r="AY43">
            <v>72407014</v>
          </cell>
          <cell r="AZ43">
            <v>89931091</v>
          </cell>
          <cell r="BA43">
            <v>108996572</v>
          </cell>
        </row>
        <row r="44">
          <cell r="AR44" t="str">
            <v>C:\CARLOSJ\PRES9194\PAGOS.XLS</v>
          </cell>
          <cell r="AX44" t="str">
            <v>Rango FMI 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</sheetNames>
    <sheetDataSet>
      <sheetData sheetId="0" refreshError="1">
        <row r="47">
          <cell r="J47">
            <v>73510862</v>
          </cell>
          <cell r="K47">
            <v>89523824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</sheetNames>
    <sheetDataSet>
      <sheetData sheetId="0" refreshError="1">
        <row r="47">
          <cell r="O47">
            <v>186403084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LIQUIDACION98"/>
      <sheetName val="ING-PROY-02 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modgobie CHEQUEO"/>
      <sheetName val="excedentes financieros"/>
    </sheetNames>
    <sheetDataSet>
      <sheetData sheetId="0" refreshError="1">
        <row r="47">
          <cell r="L47">
            <v>121707501</v>
          </cell>
          <cell r="M47">
            <v>140953206</v>
          </cell>
          <cell r="N47">
            <v>149042204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CARBOCOL"/>
      <sheetName val="PRES NETO"/>
      <sheetName val="DEUDA EXTERNA"/>
      <sheetName val="SUPUESTOS"/>
      <sheetName val="RESUMEN"/>
      <sheetName val="RESUMEN CON PLAN"/>
      <sheetName val="PIB"/>
      <sheetName val="TRANSFERENCIAS"/>
      <sheetName val="PPTO97"/>
      <sheetName val="CARBOCOL"/>
      <sheetName val="INTERESES"/>
      <sheetName val="AMORTIZA"/>
      <sheetName val="DEXT"/>
      <sheetName val="Diálogo1"/>
      <sheetName val="Módulo1"/>
      <sheetName val="PROYECTO97"/>
      <sheetName val="Hoja1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CAFE"/>
      <sheetName val="PRES NETO"/>
      <sheetName val="DEUDA EXTERNA"/>
      <sheetName val="PIB"/>
      <sheetName val="RESUMEN"/>
      <sheetName val="RESUMEN CON PLAN"/>
      <sheetName val="SUPUESTOS"/>
      <sheetName val="CONSOLIDADO"/>
      <sheetName val="CRECIMIENTOS %"/>
      <sheetName val="ANUAL1"/>
      <sheetName val="Asesores Junio 01"/>
      <sheetName val="TRANSFERENCIAS"/>
      <sheetName val="Módulo1"/>
      <sheetName val="MODCAFE"/>
      <sheetName val="DIFERENCIAS SIMUL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8"/>
  <sheetViews>
    <sheetView tabSelected="1" zoomScaleNormal="100" workbookViewId="0">
      <selection activeCell="I10" sqref="I10"/>
    </sheetView>
  </sheetViews>
  <sheetFormatPr baseColWidth="10" defaultRowHeight="12.75"/>
  <cols>
    <col min="1" max="1" width="10.42578125" style="13" bestFit="1" customWidth="1"/>
    <col min="2" max="2" width="52.140625" style="62" bestFit="1" customWidth="1"/>
    <col min="3" max="3" width="16.5703125" style="1" hidden="1" customWidth="1"/>
    <col min="4" max="4" width="15" style="1" bestFit="1" customWidth="1"/>
    <col min="5" max="5" width="11.42578125" style="14"/>
    <col min="6" max="6" width="11.42578125" style="13"/>
    <col min="7" max="7" width="16.42578125" style="13" bestFit="1" customWidth="1"/>
    <col min="8" max="8" width="13.7109375" style="13" bestFit="1" customWidth="1"/>
    <col min="9" max="16384" width="11.42578125" style="13"/>
  </cols>
  <sheetData>
    <row r="1" spans="1:7">
      <c r="A1" s="37"/>
      <c r="B1" s="38"/>
      <c r="C1" s="2">
        <f>+C5-C109</f>
        <v>0</v>
      </c>
      <c r="D1" s="2">
        <f>+D5-D109</f>
        <v>0</v>
      </c>
    </row>
    <row r="2" spans="1:7">
      <c r="A2" s="37"/>
      <c r="B2" s="38"/>
      <c r="C2" s="2" t="e">
        <f>+C4-C108</f>
        <v>#REF!</v>
      </c>
      <c r="D2" s="2">
        <f>+D4-D108</f>
        <v>0</v>
      </c>
    </row>
    <row r="3" spans="1:7">
      <c r="A3" s="3" t="s">
        <v>0</v>
      </c>
      <c r="B3" s="3" t="s">
        <v>1</v>
      </c>
      <c r="C3" s="4" t="s">
        <v>2</v>
      </c>
      <c r="D3" s="4" t="s">
        <v>2</v>
      </c>
    </row>
    <row r="4" spans="1:7">
      <c r="A4" s="39" t="s">
        <v>3</v>
      </c>
      <c r="B4" s="60" t="s">
        <v>4</v>
      </c>
      <c r="C4" s="16">
        <f>+C5+C62+C95+C101</f>
        <v>932502976406.22754</v>
      </c>
      <c r="D4" s="5">
        <f>+D5+D62+D95+D101</f>
        <v>932502976406</v>
      </c>
    </row>
    <row r="5" spans="1:7">
      <c r="A5" s="39" t="s">
        <v>5</v>
      </c>
      <c r="B5" s="60" t="s">
        <v>6</v>
      </c>
      <c r="C5" s="16">
        <f>+C7+C43+C52</f>
        <v>208572568543.40375</v>
      </c>
      <c r="D5" s="5">
        <f>+D7+D43+D52</f>
        <v>208572568544</v>
      </c>
    </row>
    <row r="6" spans="1:7">
      <c r="A6" s="39"/>
      <c r="B6" s="65"/>
      <c r="C6" s="17"/>
      <c r="D6" s="9"/>
    </row>
    <row r="7" spans="1:7">
      <c r="A7" s="39" t="s">
        <v>7</v>
      </c>
      <c r="B7" s="60" t="s">
        <v>8</v>
      </c>
      <c r="C7" s="16">
        <f>+C8+C24</f>
        <v>174921319228.815</v>
      </c>
      <c r="D7" s="5">
        <f>+D8+D24</f>
        <v>174921319229</v>
      </c>
    </row>
    <row r="8" spans="1:7">
      <c r="A8" s="39" t="s">
        <v>9</v>
      </c>
      <c r="B8" s="60" t="s">
        <v>10</v>
      </c>
      <c r="C8" s="16">
        <f>+C9+C13</f>
        <v>129602236801.13356</v>
      </c>
      <c r="D8" s="5">
        <f>+D9+D13</f>
        <v>129602236801</v>
      </c>
    </row>
    <row r="9" spans="1:7">
      <c r="A9" s="39" t="s">
        <v>11</v>
      </c>
      <c r="B9" s="60" t="s">
        <v>12</v>
      </c>
      <c r="C9" s="16">
        <f>+C10+C11</f>
        <v>20795192037.5</v>
      </c>
      <c r="D9" s="5">
        <f>+D10+D11</f>
        <v>20795192038</v>
      </c>
    </row>
    <row r="10" spans="1:7">
      <c r="A10" s="39" t="s">
        <v>13</v>
      </c>
      <c r="B10" s="66" t="s">
        <v>14</v>
      </c>
      <c r="C10" s="17">
        <v>10295192037.5</v>
      </c>
      <c r="D10" s="9">
        <v>10295192038</v>
      </c>
      <c r="G10" s="14"/>
    </row>
    <row r="11" spans="1:7">
      <c r="A11" s="39" t="s">
        <v>15</v>
      </c>
      <c r="B11" s="66" t="s">
        <v>16</v>
      </c>
      <c r="C11" s="17">
        <v>10500000000</v>
      </c>
      <c r="D11" s="9">
        <f>ROUND(C11,0)</f>
        <v>10500000000</v>
      </c>
    </row>
    <row r="12" spans="1:7">
      <c r="A12" s="39"/>
      <c r="B12" s="65"/>
      <c r="C12" s="17"/>
      <c r="D12" s="9"/>
    </row>
    <row r="13" spans="1:7">
      <c r="A13" s="39" t="s">
        <v>17</v>
      </c>
      <c r="B13" s="60" t="s">
        <v>18</v>
      </c>
      <c r="C13" s="16">
        <f>SUM(C14:C22)</f>
        <v>108807044763.63356</v>
      </c>
      <c r="D13" s="5">
        <f>SUM(D14:D22)</f>
        <v>108807044763</v>
      </c>
    </row>
    <row r="14" spans="1:7">
      <c r="A14" s="39" t="s">
        <v>19</v>
      </c>
      <c r="B14" s="66" t="s">
        <v>20</v>
      </c>
      <c r="C14" s="17">
        <v>6912678012.6000004</v>
      </c>
      <c r="D14" s="9">
        <v>6912678012</v>
      </c>
    </row>
    <row r="15" spans="1:7">
      <c r="A15" s="39" t="s">
        <v>21</v>
      </c>
      <c r="B15" s="65" t="s">
        <v>815</v>
      </c>
      <c r="C15" s="17">
        <v>11657165000</v>
      </c>
      <c r="D15" s="9">
        <f>ROUND(C15,0)</f>
        <v>11657165000</v>
      </c>
    </row>
    <row r="16" spans="1:7">
      <c r="A16" s="39" t="s">
        <v>22</v>
      </c>
      <c r="B16" s="65" t="s">
        <v>816</v>
      </c>
      <c r="C16" s="17">
        <v>11735356845.173565</v>
      </c>
      <c r="D16" s="9">
        <f>ROUND(C16,0)</f>
        <v>11735356845</v>
      </c>
    </row>
    <row r="17" spans="1:4">
      <c r="A17" s="39" t="s">
        <v>23</v>
      </c>
      <c r="B17" s="65" t="s">
        <v>817</v>
      </c>
      <c r="C17" s="17">
        <v>5954821823.8599997</v>
      </c>
      <c r="D17" s="9">
        <f>ROUND(C17,0)</f>
        <v>5954821824</v>
      </c>
    </row>
    <row r="18" spans="1:4">
      <c r="A18" s="39" t="s">
        <v>24</v>
      </c>
      <c r="B18" s="66" t="s">
        <v>25</v>
      </c>
      <c r="C18" s="17">
        <v>19684538005</v>
      </c>
      <c r="D18" s="9">
        <f>ROUND(C18,0)</f>
        <v>19684538005</v>
      </c>
    </row>
    <row r="19" spans="1:4">
      <c r="A19" s="39" t="s">
        <v>26</v>
      </c>
      <c r="B19" s="66" t="s">
        <v>27</v>
      </c>
      <c r="C19" s="17">
        <v>43131657000</v>
      </c>
      <c r="D19" s="9">
        <f>ROUND(C19,0)</f>
        <v>43131657000</v>
      </c>
    </row>
    <row r="20" spans="1:4">
      <c r="A20" s="39" t="s">
        <v>28</v>
      </c>
      <c r="B20" s="66" t="s">
        <v>29</v>
      </c>
      <c r="C20" s="17">
        <v>649845898</v>
      </c>
      <c r="D20" s="9">
        <f>ROUND(C20,0)</f>
        <v>649845898</v>
      </c>
    </row>
    <row r="21" spans="1:4">
      <c r="A21" s="39" t="s">
        <v>30</v>
      </c>
      <c r="B21" s="66" t="s">
        <v>31</v>
      </c>
      <c r="C21" s="17">
        <v>7900633500</v>
      </c>
      <c r="D21" s="9">
        <f>ROUND(C21,0)</f>
        <v>7900633500</v>
      </c>
    </row>
    <row r="22" spans="1:4">
      <c r="A22" s="39" t="s">
        <v>32</v>
      </c>
      <c r="B22" s="65" t="s">
        <v>33</v>
      </c>
      <c r="C22" s="17">
        <v>1180348679</v>
      </c>
      <c r="D22" s="9">
        <f>ROUND(C22,0)</f>
        <v>1180348679</v>
      </c>
    </row>
    <row r="23" spans="1:4">
      <c r="A23" s="39"/>
      <c r="B23" s="65"/>
      <c r="C23" s="17"/>
      <c r="D23" s="9"/>
    </row>
    <row r="24" spans="1:4">
      <c r="A24" s="39" t="s">
        <v>34</v>
      </c>
      <c r="B24" s="60" t="s">
        <v>35</v>
      </c>
      <c r="C24" s="16">
        <f>+C26+C32+C36+C39</f>
        <v>45319082427.68145</v>
      </c>
      <c r="D24" s="5">
        <f>+D26+D32+D36+D39</f>
        <v>45319082428</v>
      </c>
    </row>
    <row r="25" spans="1:4">
      <c r="A25" s="39"/>
      <c r="B25" s="65"/>
      <c r="C25" s="17"/>
      <c r="D25" s="9"/>
    </row>
    <row r="26" spans="1:4">
      <c r="A26" s="39" t="s">
        <v>36</v>
      </c>
      <c r="B26" s="60" t="s">
        <v>37</v>
      </c>
      <c r="C26" s="16">
        <f>SUM(C27:C30)</f>
        <v>295531052.87215734</v>
      </c>
      <c r="D26" s="5">
        <f>SUM(D27:D30)</f>
        <v>295531053</v>
      </c>
    </row>
    <row r="27" spans="1:4">
      <c r="A27" s="39" t="s">
        <v>38</v>
      </c>
      <c r="B27" s="65" t="s">
        <v>39</v>
      </c>
      <c r="C27" s="17">
        <v>64584000</v>
      </c>
      <c r="D27" s="9">
        <f>ROUND(C27,0)</f>
        <v>64584000</v>
      </c>
    </row>
    <row r="28" spans="1:4">
      <c r="A28" s="39" t="s">
        <v>40</v>
      </c>
      <c r="B28" s="65" t="s">
        <v>41</v>
      </c>
      <c r="C28" s="17">
        <v>16146000</v>
      </c>
      <c r="D28" s="9">
        <f>ROUND(C28,0)</f>
        <v>16146000</v>
      </c>
    </row>
    <row r="29" spans="1:4">
      <c r="A29" s="39" t="s">
        <v>42</v>
      </c>
      <c r="B29" s="65" t="s">
        <v>43</v>
      </c>
      <c r="C29" s="17">
        <v>176307350</v>
      </c>
      <c r="D29" s="9">
        <f>ROUND(C29,0)</f>
        <v>176307350</v>
      </c>
    </row>
    <row r="30" spans="1:4">
      <c r="A30" s="39" t="s">
        <v>44</v>
      </c>
      <c r="B30" s="65" t="s">
        <v>45</v>
      </c>
      <c r="C30" s="17">
        <v>38493702.872157313</v>
      </c>
      <c r="D30" s="9">
        <v>38493703</v>
      </c>
    </row>
    <row r="31" spans="1:4">
      <c r="A31" s="39"/>
      <c r="B31" s="65"/>
      <c r="C31" s="17"/>
      <c r="D31" s="9"/>
    </row>
    <row r="32" spans="1:4">
      <c r="A32" s="39" t="s">
        <v>46</v>
      </c>
      <c r="B32" s="60" t="s">
        <v>47</v>
      </c>
      <c r="C32" s="16">
        <f>SUM(C33:C34)</f>
        <v>65826000</v>
      </c>
      <c r="D32" s="5">
        <f>SUM(D33:D34)</f>
        <v>65826000</v>
      </c>
    </row>
    <row r="33" spans="1:4">
      <c r="A33" s="39" t="s">
        <v>48</v>
      </c>
      <c r="B33" s="65" t="s">
        <v>49</v>
      </c>
      <c r="C33" s="17">
        <v>10971000</v>
      </c>
      <c r="D33" s="9">
        <f>ROUND(C33,0)</f>
        <v>10971000</v>
      </c>
    </row>
    <row r="34" spans="1:4">
      <c r="A34" s="39" t="s">
        <v>50</v>
      </c>
      <c r="B34" s="65" t="s">
        <v>51</v>
      </c>
      <c r="C34" s="17">
        <v>54855000</v>
      </c>
      <c r="D34" s="9">
        <f>ROUND(C34,0)</f>
        <v>54855000</v>
      </c>
    </row>
    <row r="35" spans="1:4">
      <c r="A35" s="39"/>
      <c r="B35" s="65"/>
      <c r="C35" s="17"/>
      <c r="D35" s="9"/>
    </row>
    <row r="36" spans="1:4">
      <c r="A36" s="39" t="s">
        <v>52</v>
      </c>
      <c r="B36" s="60" t="s">
        <v>53</v>
      </c>
      <c r="C36" s="16">
        <f>SUM(C37:C37)</f>
        <v>10971000</v>
      </c>
      <c r="D36" s="5">
        <f>SUM(D37:D37)</f>
        <v>10971000</v>
      </c>
    </row>
    <row r="37" spans="1:4">
      <c r="A37" s="39" t="s">
        <v>54</v>
      </c>
      <c r="B37" s="65" t="s">
        <v>55</v>
      </c>
      <c r="C37" s="17">
        <v>10971000</v>
      </c>
      <c r="D37" s="9">
        <f>ROUND(C37,0)</f>
        <v>10971000</v>
      </c>
    </row>
    <row r="38" spans="1:4">
      <c r="A38" s="39"/>
      <c r="B38" s="60"/>
      <c r="C38" s="17"/>
      <c r="D38" s="9"/>
    </row>
    <row r="39" spans="1:4">
      <c r="A39" s="39" t="s">
        <v>56</v>
      </c>
      <c r="B39" s="60" t="s">
        <v>57</v>
      </c>
      <c r="C39" s="16">
        <f>SUM(C40:C41)</f>
        <v>44946754374.809296</v>
      </c>
      <c r="D39" s="5">
        <f>SUM(D40:D41)</f>
        <v>44946754375</v>
      </c>
    </row>
    <row r="40" spans="1:4">
      <c r="A40" s="39" t="s">
        <v>58</v>
      </c>
      <c r="B40" s="65" t="s">
        <v>59</v>
      </c>
      <c r="C40" s="17">
        <v>12813323541.919304</v>
      </c>
      <c r="D40" s="9">
        <f>ROUND(C40,0)</f>
        <v>12813323542</v>
      </c>
    </row>
    <row r="41" spans="1:4">
      <c r="A41" s="39" t="s">
        <v>60</v>
      </c>
      <c r="B41" s="65" t="s">
        <v>818</v>
      </c>
      <c r="C41" s="17">
        <v>32133430832.889996</v>
      </c>
      <c r="D41" s="9">
        <f>ROUND(C41,0)</f>
        <v>32133430833</v>
      </c>
    </row>
    <row r="42" spans="1:4">
      <c r="A42" s="39"/>
      <c r="B42" s="65"/>
      <c r="C42" s="17"/>
      <c r="D42" s="9"/>
    </row>
    <row r="43" spans="1:4">
      <c r="A43" s="39" t="s">
        <v>61</v>
      </c>
      <c r="B43" s="60" t="s">
        <v>62</v>
      </c>
      <c r="C43" s="16">
        <f>SUM(C44:C50)</f>
        <v>19603039615.684998</v>
      </c>
      <c r="D43" s="5">
        <f>SUM(D44:D50)</f>
        <v>19603039616</v>
      </c>
    </row>
    <row r="44" spans="1:4">
      <c r="A44" s="39" t="s">
        <v>63</v>
      </c>
      <c r="B44" s="65" t="s">
        <v>64</v>
      </c>
      <c r="C44" s="17">
        <v>5077221270.1124992</v>
      </c>
      <c r="D44" s="9">
        <f>ROUND(C44,0)</f>
        <v>5077221270</v>
      </c>
    </row>
    <row r="45" spans="1:4">
      <c r="A45" s="39" t="s">
        <v>65</v>
      </c>
      <c r="B45" s="65" t="s">
        <v>66</v>
      </c>
      <c r="C45" s="17">
        <v>5357482050.96</v>
      </c>
      <c r="D45" s="9">
        <v>5357482052</v>
      </c>
    </row>
    <row r="46" spans="1:4">
      <c r="A46" s="39" t="s">
        <v>67</v>
      </c>
      <c r="B46" s="65" t="s">
        <v>68</v>
      </c>
      <c r="C46" s="17">
        <v>1082620279.2024999</v>
      </c>
      <c r="D46" s="9">
        <f>ROUND(C46,0)</f>
        <v>1082620279</v>
      </c>
    </row>
    <row r="47" spans="1:4">
      <c r="A47" s="39" t="s">
        <v>69</v>
      </c>
      <c r="B47" s="65" t="s">
        <v>70</v>
      </c>
      <c r="C47" s="17">
        <v>2699232750</v>
      </c>
      <c r="D47" s="9">
        <f>ROUND(C47,0)</f>
        <v>2699232750</v>
      </c>
    </row>
    <row r="48" spans="1:4">
      <c r="A48" s="39" t="s">
        <v>71</v>
      </c>
      <c r="B48" s="65" t="s">
        <v>72</v>
      </c>
      <c r="C48" s="17">
        <v>4049470611.2075005</v>
      </c>
      <c r="D48" s="9">
        <f>ROUND(C48,0)</f>
        <v>4049470611</v>
      </c>
    </row>
    <row r="49" spans="1:4">
      <c r="A49" s="39" t="s">
        <v>73</v>
      </c>
      <c r="B49" s="65" t="s">
        <v>819</v>
      </c>
      <c r="C49" s="17">
        <v>628434863</v>
      </c>
      <c r="D49" s="9">
        <f>ROUND(C49,0)</f>
        <v>628434863</v>
      </c>
    </row>
    <row r="50" spans="1:4">
      <c r="A50" s="39" t="s">
        <v>74</v>
      </c>
      <c r="B50" s="65" t="s">
        <v>75</v>
      </c>
      <c r="C50" s="17">
        <v>708577791.20249999</v>
      </c>
      <c r="D50" s="9">
        <f>ROUND(C50,0)</f>
        <v>708577791</v>
      </c>
    </row>
    <row r="51" spans="1:4">
      <c r="A51" s="39"/>
      <c r="B51" s="65"/>
      <c r="C51" s="17"/>
      <c r="D51" s="9"/>
    </row>
    <row r="52" spans="1:4">
      <c r="A52" s="39" t="s">
        <v>76</v>
      </c>
      <c r="B52" s="60" t="s">
        <v>77</v>
      </c>
      <c r="C52" s="16">
        <f>+C54+C57+C58+C59+C60</f>
        <v>14048209698.903734</v>
      </c>
      <c r="D52" s="5">
        <f>+D54+D57+D58+D59+D60</f>
        <v>14048209699</v>
      </c>
    </row>
    <row r="53" spans="1:4">
      <c r="A53" s="39"/>
      <c r="B53" s="65"/>
      <c r="C53" s="17"/>
      <c r="D53" s="9"/>
    </row>
    <row r="54" spans="1:4">
      <c r="A54" s="39" t="s">
        <v>78</v>
      </c>
      <c r="B54" s="60" t="s">
        <v>79</v>
      </c>
      <c r="C54" s="16">
        <f>+C55</f>
        <v>12000000000</v>
      </c>
      <c r="D54" s="5">
        <f>+D55</f>
        <v>12000000000</v>
      </c>
    </row>
    <row r="55" spans="1:4">
      <c r="A55" s="39" t="s">
        <v>80</v>
      </c>
      <c r="B55" s="65" t="s">
        <v>81</v>
      </c>
      <c r="C55" s="17">
        <v>12000000000</v>
      </c>
      <c r="D55" s="9">
        <f>ROUND(C55,0)</f>
        <v>12000000000</v>
      </c>
    </row>
    <row r="56" spans="1:4">
      <c r="A56" s="39"/>
      <c r="B56" s="65"/>
      <c r="C56" s="17"/>
      <c r="D56" s="9"/>
    </row>
    <row r="57" spans="1:4">
      <c r="A57" s="39" t="s">
        <v>82</v>
      </c>
      <c r="B57" s="65" t="s">
        <v>83</v>
      </c>
      <c r="C57" s="17">
        <v>1233230711.8039999</v>
      </c>
      <c r="D57" s="9">
        <f>ROUND(C57,0)</f>
        <v>1233230712</v>
      </c>
    </row>
    <row r="58" spans="1:4">
      <c r="A58" s="39" t="s">
        <v>84</v>
      </c>
      <c r="B58" s="65" t="s">
        <v>85</v>
      </c>
      <c r="C58" s="17">
        <v>215280000</v>
      </c>
      <c r="D58" s="9">
        <f>ROUND(C58,0)</f>
        <v>215280000</v>
      </c>
    </row>
    <row r="59" spans="1:4">
      <c r="A59" s="39" t="s">
        <v>86</v>
      </c>
      <c r="B59" s="65" t="s">
        <v>87</v>
      </c>
      <c r="C59" s="17">
        <v>547720137.12973428</v>
      </c>
      <c r="D59" s="9">
        <f>ROUND(C59,0)</f>
        <v>547720137</v>
      </c>
    </row>
    <row r="60" spans="1:4">
      <c r="A60" s="39" t="s">
        <v>88</v>
      </c>
      <c r="B60" s="65" t="s">
        <v>89</v>
      </c>
      <c r="C60" s="17">
        <v>51978849.970000006</v>
      </c>
      <c r="D60" s="9">
        <f>ROUND(C60,0)</f>
        <v>51978850</v>
      </c>
    </row>
    <row r="61" spans="1:4">
      <c r="A61" s="39"/>
      <c r="B61" s="65"/>
      <c r="C61" s="17"/>
      <c r="D61" s="9"/>
    </row>
    <row r="62" spans="1:4">
      <c r="A62" s="39" t="s">
        <v>90</v>
      </c>
      <c r="B62" s="60" t="s">
        <v>91</v>
      </c>
      <c r="C62" s="16">
        <f>+C64+C72</f>
        <v>620558488481.82373</v>
      </c>
      <c r="D62" s="5">
        <f>+D64+D72</f>
        <v>620558488481</v>
      </c>
    </row>
    <row r="63" spans="1:4">
      <c r="A63" s="39"/>
      <c r="B63" s="65"/>
      <c r="C63" s="17"/>
      <c r="D63" s="9"/>
    </row>
    <row r="64" spans="1:4">
      <c r="A64" s="39" t="s">
        <v>92</v>
      </c>
      <c r="B64" s="60" t="s">
        <v>93</v>
      </c>
      <c r="C64" s="16">
        <f>+C65+C66+C67+C68+C69+C70</f>
        <v>568519693222.42871</v>
      </c>
      <c r="D64" s="5">
        <f>+D65+D66+D67+D68+D69+D70</f>
        <v>568519693222</v>
      </c>
    </row>
    <row r="65" spans="1:4">
      <c r="A65" s="39" t="s">
        <v>94</v>
      </c>
      <c r="B65" s="55" t="s">
        <v>95</v>
      </c>
      <c r="C65" s="17">
        <v>537350000000</v>
      </c>
      <c r="D65" s="9">
        <v>537350000000</v>
      </c>
    </row>
    <row r="66" spans="1:4">
      <c r="A66" s="39" t="s">
        <v>96</v>
      </c>
      <c r="B66" s="55" t="s">
        <v>820</v>
      </c>
      <c r="C66" s="17">
        <v>13350000000</v>
      </c>
      <c r="D66" s="9">
        <f>ROUND(C66,0)</f>
        <v>13350000000</v>
      </c>
    </row>
    <row r="67" spans="1:4">
      <c r="A67" s="39" t="s">
        <v>97</v>
      </c>
      <c r="B67" s="55" t="s">
        <v>98</v>
      </c>
      <c r="C67" s="17">
        <v>1781359784.2143998</v>
      </c>
      <c r="D67" s="9">
        <f>ROUND(C67,0)</f>
        <v>1781359784</v>
      </c>
    </row>
    <row r="68" spans="1:4">
      <c r="A68" s="39" t="s">
        <v>99</v>
      </c>
      <c r="B68" s="55" t="s">
        <v>100</v>
      </c>
      <c r="C68" s="17">
        <v>1781359784.2143998</v>
      </c>
      <c r="D68" s="9">
        <f>ROUND(C68,0)</f>
        <v>1781359784</v>
      </c>
    </row>
    <row r="69" spans="1:4">
      <c r="A69" s="39" t="s">
        <v>101</v>
      </c>
      <c r="B69" s="55" t="s">
        <v>102</v>
      </c>
      <c r="C69" s="17">
        <v>1508000000</v>
      </c>
      <c r="D69" s="9">
        <f>ROUND(C69,0)</f>
        <v>1508000000</v>
      </c>
    </row>
    <row r="70" spans="1:4">
      <c r="A70" s="39" t="s">
        <v>103</v>
      </c>
      <c r="B70" s="55" t="s">
        <v>104</v>
      </c>
      <c r="C70" s="17">
        <v>12748973654</v>
      </c>
      <c r="D70" s="9">
        <f>ROUND(C70,0)</f>
        <v>12748973654</v>
      </c>
    </row>
    <row r="71" spans="1:4">
      <c r="A71" s="39"/>
      <c r="B71" s="67"/>
      <c r="C71" s="18"/>
      <c r="D71" s="9"/>
    </row>
    <row r="72" spans="1:4">
      <c r="A72" s="39" t="s">
        <v>105</v>
      </c>
      <c r="B72" s="60" t="s">
        <v>77</v>
      </c>
      <c r="C72" s="16">
        <f>+C74+C83+C89+C92</f>
        <v>52038795259.395004</v>
      </c>
      <c r="D72" s="5">
        <f>+D74+D83+D89+D92</f>
        <v>52038795259</v>
      </c>
    </row>
    <row r="73" spans="1:4">
      <c r="A73" s="39"/>
      <c r="B73" s="65"/>
      <c r="C73" s="17"/>
      <c r="D73" s="9"/>
    </row>
    <row r="74" spans="1:4">
      <c r="A74" s="39" t="s">
        <v>106</v>
      </c>
      <c r="B74" s="60" t="s">
        <v>79</v>
      </c>
      <c r="C74" s="16">
        <f>+C75+C76+C77+C78+C79+C80+C81</f>
        <v>24000000000</v>
      </c>
      <c r="D74" s="5">
        <f>+D75+D76+D77+D78+D79+D80+D81</f>
        <v>24000000000</v>
      </c>
    </row>
    <row r="75" spans="1:4">
      <c r="A75" s="39" t="s">
        <v>107</v>
      </c>
      <c r="B75" s="65" t="s">
        <v>108</v>
      </c>
      <c r="C75" s="17">
        <v>900000000</v>
      </c>
      <c r="D75" s="9">
        <v>900000000</v>
      </c>
    </row>
    <row r="76" spans="1:4" ht="22.5">
      <c r="A76" s="39" t="s">
        <v>109</v>
      </c>
      <c r="B76" s="65" t="s">
        <v>110</v>
      </c>
      <c r="C76" s="19">
        <v>150000000</v>
      </c>
      <c r="D76" s="9">
        <f>ROUND(C76,0)</f>
        <v>150000000</v>
      </c>
    </row>
    <row r="77" spans="1:4">
      <c r="A77" s="39" t="s">
        <v>111</v>
      </c>
      <c r="B77" s="65" t="s">
        <v>821</v>
      </c>
      <c r="C77" s="19">
        <v>200000000</v>
      </c>
      <c r="D77" s="9">
        <f>ROUND(C77,0)</f>
        <v>200000000</v>
      </c>
    </row>
    <row r="78" spans="1:4" ht="12" customHeight="1">
      <c r="A78" s="39" t="s">
        <v>112</v>
      </c>
      <c r="B78" s="65" t="s">
        <v>822</v>
      </c>
      <c r="C78" s="19">
        <v>50000000</v>
      </c>
      <c r="D78" s="9">
        <f>ROUND(C78,0)</f>
        <v>50000000</v>
      </c>
    </row>
    <row r="79" spans="1:4">
      <c r="A79" s="39" t="s">
        <v>113</v>
      </c>
      <c r="B79" s="65" t="s">
        <v>114</v>
      </c>
      <c r="C79" s="19">
        <v>291133995</v>
      </c>
      <c r="D79" s="9">
        <f>ROUND(C79,0)</f>
        <v>291133995</v>
      </c>
    </row>
    <row r="80" spans="1:4">
      <c r="A80" s="39" t="s">
        <v>115</v>
      </c>
      <c r="B80" s="65" t="s">
        <v>116</v>
      </c>
      <c r="C80" s="19">
        <v>100000000</v>
      </c>
      <c r="D80" s="9">
        <f>ROUND(C80,0)</f>
        <v>100000000</v>
      </c>
    </row>
    <row r="81" spans="1:4">
      <c r="A81" s="39" t="s">
        <v>117</v>
      </c>
      <c r="B81" s="65" t="s">
        <v>118</v>
      </c>
      <c r="C81" s="18">
        <v>22308866005</v>
      </c>
      <c r="D81" s="9">
        <f>ROUND(C81,0)</f>
        <v>22308866005</v>
      </c>
    </row>
    <row r="82" spans="1:4">
      <c r="A82" s="39"/>
      <c r="B82" s="68"/>
      <c r="C82" s="18"/>
      <c r="D82" s="9"/>
    </row>
    <row r="83" spans="1:4">
      <c r="A83" s="39" t="s">
        <v>119</v>
      </c>
      <c r="B83" s="69" t="s">
        <v>120</v>
      </c>
      <c r="C83" s="20">
        <f>+C84+C85+C86+C87</f>
        <v>3438795760.395</v>
      </c>
      <c r="D83" s="7">
        <f>+D84+D85+D86+D87</f>
        <v>3438795760</v>
      </c>
    </row>
    <row r="84" spans="1:4">
      <c r="A84" s="39" t="s">
        <v>121</v>
      </c>
      <c r="B84" s="65" t="s">
        <v>122</v>
      </c>
      <c r="C84" s="17">
        <v>1350000000</v>
      </c>
      <c r="D84" s="9">
        <f>ROUND(C84,0)</f>
        <v>1350000000</v>
      </c>
    </row>
    <row r="85" spans="1:4" ht="22.5">
      <c r="A85" s="39" t="s">
        <v>123</v>
      </c>
      <c r="B85" s="65" t="s">
        <v>124</v>
      </c>
      <c r="C85" s="21">
        <v>350000000</v>
      </c>
      <c r="D85" s="9">
        <f>ROUND(C85,0)</f>
        <v>350000000</v>
      </c>
    </row>
    <row r="86" spans="1:4" ht="22.5">
      <c r="A86" s="39" t="s">
        <v>125</v>
      </c>
      <c r="B86" s="65" t="s">
        <v>126</v>
      </c>
      <c r="C86" s="17">
        <v>669500000</v>
      </c>
      <c r="D86" s="9">
        <f>ROUND(C86,0)</f>
        <v>669500000</v>
      </c>
    </row>
    <row r="87" spans="1:4">
      <c r="A87" s="39" t="s">
        <v>127</v>
      </c>
      <c r="B87" s="65" t="s">
        <v>128</v>
      </c>
      <c r="C87" s="19">
        <v>1069295760.395</v>
      </c>
      <c r="D87" s="9">
        <f>ROUND(C87,0)</f>
        <v>1069295760</v>
      </c>
    </row>
    <row r="88" spans="1:4">
      <c r="A88" s="39"/>
      <c r="B88" s="65"/>
      <c r="C88" s="18"/>
      <c r="D88" s="9"/>
    </row>
    <row r="89" spans="1:4">
      <c r="A89" s="39" t="s">
        <v>129</v>
      </c>
      <c r="B89" s="60" t="s">
        <v>130</v>
      </c>
      <c r="C89" s="20">
        <f>+C90</f>
        <v>23899999499</v>
      </c>
      <c r="D89" s="7">
        <f>+D90</f>
        <v>23899999499</v>
      </c>
    </row>
    <row r="90" spans="1:4">
      <c r="A90" s="39" t="s">
        <v>131</v>
      </c>
      <c r="B90" s="68" t="s">
        <v>132</v>
      </c>
      <c r="C90" s="18">
        <v>23899999499</v>
      </c>
      <c r="D90" s="9">
        <f>ROUND(C90,0)</f>
        <v>23899999499</v>
      </c>
    </row>
    <row r="91" spans="1:4">
      <c r="A91" s="39"/>
      <c r="B91" s="68"/>
      <c r="C91" s="18"/>
      <c r="D91" s="9"/>
    </row>
    <row r="92" spans="1:4">
      <c r="A92" s="39" t="s">
        <v>133</v>
      </c>
      <c r="B92" s="60" t="s">
        <v>134</v>
      </c>
      <c r="C92" s="20">
        <f>SUM(C93:C93)</f>
        <v>700000000</v>
      </c>
      <c r="D92" s="7">
        <f>SUM(D93:D93)</f>
        <v>700000000</v>
      </c>
    </row>
    <row r="93" spans="1:4">
      <c r="A93" s="39" t="s">
        <v>135</v>
      </c>
      <c r="B93" s="68" t="s">
        <v>136</v>
      </c>
      <c r="C93" s="22">
        <v>700000000</v>
      </c>
      <c r="D93" s="9">
        <f>ROUND(C93,0)</f>
        <v>700000000</v>
      </c>
    </row>
    <row r="94" spans="1:4">
      <c r="A94" s="39"/>
      <c r="B94" s="67"/>
      <c r="C94" s="18"/>
      <c r="D94" s="9"/>
    </row>
    <row r="95" spans="1:4">
      <c r="A95" s="39" t="s">
        <v>137</v>
      </c>
      <c r="B95" s="60" t="s">
        <v>138</v>
      </c>
      <c r="C95" s="16">
        <f>+C96</f>
        <v>102018529541</v>
      </c>
      <c r="D95" s="5">
        <f>+D96</f>
        <v>102018529541</v>
      </c>
    </row>
    <row r="96" spans="1:4" ht="22.5">
      <c r="A96" s="39" t="s">
        <v>139</v>
      </c>
      <c r="B96" s="60" t="s">
        <v>140</v>
      </c>
      <c r="C96" s="16">
        <f>SUM(C97:C99)</f>
        <v>102018529541</v>
      </c>
      <c r="D96" s="5">
        <f>SUM(D97:D99)</f>
        <v>102018529541</v>
      </c>
    </row>
    <row r="97" spans="1:5">
      <c r="A97" s="39" t="s">
        <v>141</v>
      </c>
      <c r="B97" s="55" t="s">
        <v>142</v>
      </c>
      <c r="C97" s="17">
        <v>34337211932</v>
      </c>
      <c r="D97" s="9">
        <f>ROUND(C97,0)</f>
        <v>34337211932</v>
      </c>
    </row>
    <row r="98" spans="1:5">
      <c r="A98" s="39" t="s">
        <v>143</v>
      </c>
      <c r="B98" s="70" t="s">
        <v>144</v>
      </c>
      <c r="C98" s="17">
        <v>46750710567</v>
      </c>
      <c r="D98" s="9">
        <f>ROUND(C98,0)</f>
        <v>46750710567</v>
      </c>
    </row>
    <row r="99" spans="1:5">
      <c r="A99" s="39" t="s">
        <v>145</v>
      </c>
      <c r="B99" s="55" t="s">
        <v>146</v>
      </c>
      <c r="C99" s="17">
        <v>20930607042</v>
      </c>
      <c r="D99" s="9">
        <f>ROUND(C99,0)</f>
        <v>20930607042</v>
      </c>
    </row>
    <row r="100" spans="1:5">
      <c r="A100" s="39"/>
      <c r="B100" s="71"/>
      <c r="C100" s="21"/>
      <c r="D100" s="9"/>
    </row>
    <row r="101" spans="1:5">
      <c r="A101" s="39" t="s">
        <v>147</v>
      </c>
      <c r="B101" s="59" t="s">
        <v>148</v>
      </c>
      <c r="C101" s="23">
        <f>+C102</f>
        <v>1353389840</v>
      </c>
      <c r="D101" s="36">
        <f>+D102</f>
        <v>1353389840</v>
      </c>
    </row>
    <row r="102" spans="1:5" ht="22.5">
      <c r="A102" s="39" t="s">
        <v>149</v>
      </c>
      <c r="B102" s="60" t="s">
        <v>150</v>
      </c>
      <c r="C102" s="23">
        <f>SUBTOTAL(9,C103:C104)</f>
        <v>1353389840</v>
      </c>
      <c r="D102" s="36">
        <f>SUBTOTAL(9,D103:D104)</f>
        <v>1353389840</v>
      </c>
    </row>
    <row r="103" spans="1:5">
      <c r="A103" s="39" t="s">
        <v>151</v>
      </c>
      <c r="B103" s="55" t="s">
        <v>152</v>
      </c>
      <c r="C103" s="21">
        <v>570383307</v>
      </c>
      <c r="D103" s="9">
        <f>ROUND(C103,0)</f>
        <v>570383307</v>
      </c>
    </row>
    <row r="104" spans="1:5">
      <c r="A104" s="39" t="s">
        <v>153</v>
      </c>
      <c r="B104" s="55" t="s">
        <v>154</v>
      </c>
      <c r="C104" s="21">
        <v>783006533</v>
      </c>
      <c r="D104" s="9">
        <f>ROUND(C104,0)</f>
        <v>783006533</v>
      </c>
    </row>
    <row r="105" spans="1:5" s="44" customFormat="1">
      <c r="A105" s="41"/>
      <c r="B105" s="42"/>
      <c r="C105" s="6"/>
      <c r="D105" s="63"/>
      <c r="E105" s="43"/>
    </row>
    <row r="106" spans="1:5" s="44" customFormat="1">
      <c r="A106" s="41"/>
      <c r="B106" s="42"/>
      <c r="C106" s="6"/>
      <c r="D106" s="63"/>
      <c r="E106" s="43"/>
    </row>
    <row r="107" spans="1:5">
      <c r="A107" s="3" t="s">
        <v>0</v>
      </c>
      <c r="B107" s="3" t="s">
        <v>1</v>
      </c>
      <c r="C107" s="24" t="s">
        <v>2</v>
      </c>
      <c r="D107" s="4" t="s">
        <v>2</v>
      </c>
    </row>
    <row r="108" spans="1:5">
      <c r="A108" s="72" t="s">
        <v>155</v>
      </c>
      <c r="B108" s="82" t="s">
        <v>156</v>
      </c>
      <c r="C108" s="16" t="e">
        <f>+C109+C713+C807+C814</f>
        <v>#REF!</v>
      </c>
      <c r="D108" s="5">
        <f>+D109+D713+D807+D814</f>
        <v>932502976406</v>
      </c>
    </row>
    <row r="109" spans="1:5">
      <c r="A109" s="72" t="s">
        <v>157</v>
      </c>
      <c r="B109" s="82" t="s">
        <v>6</v>
      </c>
      <c r="C109" s="16">
        <f>+C111+C389+C395+C408+C658</f>
        <v>208572568543.40375</v>
      </c>
      <c r="D109" s="5">
        <f>+D111+D389+D395+D408+D658</f>
        <v>208572568544</v>
      </c>
    </row>
    <row r="110" spans="1:5">
      <c r="A110" s="73"/>
      <c r="B110" s="83"/>
      <c r="C110" s="17"/>
      <c r="D110" s="9"/>
    </row>
    <row r="111" spans="1:5">
      <c r="A111" s="72" t="s">
        <v>158</v>
      </c>
      <c r="B111" s="82" t="s">
        <v>159</v>
      </c>
      <c r="C111" s="16">
        <f>+C113+C124+C131</f>
        <v>67267897175.884651</v>
      </c>
      <c r="D111" s="5">
        <f>+D113+D124+D131</f>
        <v>67267897179</v>
      </c>
    </row>
    <row r="112" spans="1:5">
      <c r="A112" s="73"/>
      <c r="B112" s="83"/>
      <c r="C112" s="17"/>
      <c r="D112" s="9"/>
    </row>
    <row r="113" spans="1:8">
      <c r="A113" s="72" t="s">
        <v>160</v>
      </c>
      <c r="B113" s="82" t="s">
        <v>161</v>
      </c>
      <c r="C113" s="16">
        <f>+C114+C120</f>
        <v>4056282674.2689457</v>
      </c>
      <c r="D113" s="5">
        <f>+D114+D120</f>
        <v>4056282674</v>
      </c>
    </row>
    <row r="114" spans="1:8">
      <c r="A114" s="72" t="s">
        <v>162</v>
      </c>
      <c r="B114" s="82" t="s">
        <v>163</v>
      </c>
      <c r="C114" s="16">
        <f>+C115</f>
        <v>1110379350.2689457</v>
      </c>
      <c r="D114" s="5">
        <f>+D115</f>
        <v>1110379350</v>
      </c>
    </row>
    <row r="115" spans="1:8">
      <c r="A115" s="72" t="s">
        <v>164</v>
      </c>
      <c r="B115" s="82" t="s">
        <v>165</v>
      </c>
      <c r="C115" s="16">
        <f>+C116</f>
        <v>1110379350.2689457</v>
      </c>
      <c r="D115" s="5">
        <f>+D116</f>
        <v>1110379350</v>
      </c>
    </row>
    <row r="116" spans="1:8">
      <c r="A116" s="72" t="s">
        <v>166</v>
      </c>
      <c r="B116" s="82" t="s">
        <v>167</v>
      </c>
      <c r="C116" s="16">
        <f>SUM(C117:C118)</f>
        <v>1110379350.2689457</v>
      </c>
      <c r="D116" s="5">
        <f>SUM(D117:D118)</f>
        <v>1110379350</v>
      </c>
    </row>
    <row r="117" spans="1:8">
      <c r="A117" s="73" t="s">
        <v>168</v>
      </c>
      <c r="B117" s="83" t="s">
        <v>169</v>
      </c>
      <c r="C117" s="17">
        <v>944672288.29394579</v>
      </c>
      <c r="D117" s="9">
        <f>ROUND(C117,0)</f>
        <v>944672288</v>
      </c>
      <c r="H117" s="14"/>
    </row>
    <row r="118" spans="1:8">
      <c r="A118" s="73" t="s">
        <v>170</v>
      </c>
      <c r="B118" s="83" t="s">
        <v>171</v>
      </c>
      <c r="C118" s="17">
        <v>165707061.97500002</v>
      </c>
      <c r="D118" s="9">
        <f>ROUND(C118,0)</f>
        <v>165707062</v>
      </c>
    </row>
    <row r="119" spans="1:8">
      <c r="A119" s="73"/>
      <c r="B119" s="83"/>
      <c r="C119" s="17"/>
      <c r="D119" s="9"/>
    </row>
    <row r="120" spans="1:8">
      <c r="A120" s="72" t="s">
        <v>172</v>
      </c>
      <c r="B120" s="82" t="s">
        <v>173</v>
      </c>
      <c r="C120" s="16">
        <f>+C121</f>
        <v>2945903324</v>
      </c>
      <c r="D120" s="5">
        <f>+D121</f>
        <v>2945903324</v>
      </c>
    </row>
    <row r="121" spans="1:8">
      <c r="A121" s="72" t="s">
        <v>174</v>
      </c>
      <c r="B121" s="82" t="s">
        <v>175</v>
      </c>
      <c r="C121" s="16">
        <f>+C122</f>
        <v>2945903324</v>
      </c>
      <c r="D121" s="5">
        <f>+D122</f>
        <v>2945903324</v>
      </c>
    </row>
    <row r="122" spans="1:8">
      <c r="A122" s="73" t="s">
        <v>176</v>
      </c>
      <c r="B122" s="83" t="s">
        <v>177</v>
      </c>
      <c r="C122" s="17">
        <v>2945903324</v>
      </c>
      <c r="D122" s="9">
        <f>ROUND(C122,0)</f>
        <v>2945903324</v>
      </c>
    </row>
    <row r="123" spans="1:8">
      <c r="A123" s="73"/>
      <c r="B123" s="83"/>
      <c r="C123" s="17"/>
      <c r="D123" s="9"/>
    </row>
    <row r="124" spans="1:8">
      <c r="A124" s="72" t="s">
        <v>178</v>
      </c>
      <c r="B124" s="82" t="s">
        <v>179</v>
      </c>
      <c r="C124" s="16">
        <f t="shared" ref="C124:D126" si="0">+C125</f>
        <v>5577218397.5858727</v>
      </c>
      <c r="D124" s="5">
        <f t="shared" si="0"/>
        <v>5577218398</v>
      </c>
    </row>
    <row r="125" spans="1:8">
      <c r="A125" s="72" t="s">
        <v>180</v>
      </c>
      <c r="B125" s="82" t="s">
        <v>163</v>
      </c>
      <c r="C125" s="16">
        <f t="shared" si="0"/>
        <v>5577218397.5858727</v>
      </c>
      <c r="D125" s="5">
        <f t="shared" si="0"/>
        <v>5577218398</v>
      </c>
    </row>
    <row r="126" spans="1:8">
      <c r="A126" s="72" t="s">
        <v>181</v>
      </c>
      <c r="B126" s="82" t="s">
        <v>93</v>
      </c>
      <c r="C126" s="16">
        <f t="shared" si="0"/>
        <v>5577218397.5858727</v>
      </c>
      <c r="D126" s="5">
        <f t="shared" si="0"/>
        <v>5577218398</v>
      </c>
    </row>
    <row r="127" spans="1:8">
      <c r="A127" s="72" t="s">
        <v>182</v>
      </c>
      <c r="B127" s="82" t="s">
        <v>175</v>
      </c>
      <c r="C127" s="16">
        <f>SUM(C128:C129)</f>
        <v>5577218397.5858727</v>
      </c>
      <c r="D127" s="5">
        <f>SUM(D128:D129)</f>
        <v>5577218398</v>
      </c>
    </row>
    <row r="128" spans="1:8">
      <c r="A128" s="73" t="s">
        <v>183</v>
      </c>
      <c r="B128" s="83" t="s">
        <v>823</v>
      </c>
      <c r="C128" s="17">
        <v>4948783534.5858727</v>
      </c>
      <c r="D128" s="9">
        <f>ROUND(C128,0)</f>
        <v>4948783535</v>
      </c>
    </row>
    <row r="129" spans="1:4">
      <c r="A129" s="73" t="s">
        <v>184</v>
      </c>
      <c r="B129" s="83" t="s">
        <v>824</v>
      </c>
      <c r="C129" s="17">
        <v>628434863</v>
      </c>
      <c r="D129" s="9">
        <f>ROUND(C129,0)</f>
        <v>628434863</v>
      </c>
    </row>
    <row r="130" spans="1:4">
      <c r="A130" s="73"/>
      <c r="B130" s="83"/>
      <c r="C130" s="17"/>
      <c r="D130" s="9"/>
    </row>
    <row r="131" spans="1:4">
      <c r="A131" s="74">
        <v>2113</v>
      </c>
      <c r="B131" s="47" t="s">
        <v>185</v>
      </c>
      <c r="C131" s="25">
        <f>+C132+C331+C382</f>
        <v>57634396104.029831</v>
      </c>
      <c r="D131" s="7">
        <f>+D132+D331+D382</f>
        <v>57634396107</v>
      </c>
    </row>
    <row r="132" spans="1:4">
      <c r="A132" s="75">
        <v>21131</v>
      </c>
      <c r="B132" s="54" t="s">
        <v>186</v>
      </c>
      <c r="C132" s="16">
        <f>+C133+C150+C161+C172+C183+C194+C215+C226+C237+C249+C265+C276+C287+C298+C309+C320</f>
        <v>16623307886.571604</v>
      </c>
      <c r="D132" s="5">
        <f>+D133+D150+D161+D172+D183+D194+D215+D226+D237+D249+D265+D276+D287+D298+D309+D320</f>
        <v>16623307889</v>
      </c>
    </row>
    <row r="133" spans="1:4">
      <c r="A133" s="76">
        <v>2113101</v>
      </c>
      <c r="B133" s="52" t="s">
        <v>187</v>
      </c>
      <c r="C133" s="16">
        <f>+C134</f>
        <v>3831689337.6468282</v>
      </c>
      <c r="D133" s="5">
        <f>+D134</f>
        <v>3831689339</v>
      </c>
    </row>
    <row r="134" spans="1:4">
      <c r="A134" s="76">
        <v>21131011</v>
      </c>
      <c r="B134" s="52" t="s">
        <v>165</v>
      </c>
      <c r="C134" s="16">
        <f>+C135+C147</f>
        <v>3831689337.6468282</v>
      </c>
      <c r="D134" s="5">
        <f>+D135+D147</f>
        <v>3831689339</v>
      </c>
    </row>
    <row r="135" spans="1:4">
      <c r="A135" s="76">
        <v>211310111</v>
      </c>
      <c r="B135" s="52" t="s">
        <v>188</v>
      </c>
      <c r="C135" s="16">
        <f>SUM(C136:C145)</f>
        <v>2631689337.6468282</v>
      </c>
      <c r="D135" s="5">
        <f>SUM(D136:D145)</f>
        <v>2631689339</v>
      </c>
    </row>
    <row r="136" spans="1:4">
      <c r="A136" s="77">
        <v>21131011101</v>
      </c>
      <c r="B136" s="57" t="s">
        <v>189</v>
      </c>
      <c r="C136" s="17">
        <v>1976441577.1972799</v>
      </c>
      <c r="D136" s="9">
        <f>ROUND(C136,0)</f>
        <v>1976441577</v>
      </c>
    </row>
    <row r="137" spans="1:4">
      <c r="A137" s="77">
        <v>21131011102</v>
      </c>
      <c r="B137" s="57" t="s">
        <v>190</v>
      </c>
      <c r="C137" s="17">
        <v>43181017.079999998</v>
      </c>
      <c r="D137" s="9">
        <f>ROUND(C137,0)</f>
        <v>43181017</v>
      </c>
    </row>
    <row r="138" spans="1:4">
      <c r="A138" s="77">
        <v>21131011103</v>
      </c>
      <c r="B138" s="57" t="s">
        <v>191</v>
      </c>
      <c r="C138" s="17">
        <v>3843840</v>
      </c>
      <c r="D138" s="9">
        <f>ROUND(C138,0)</f>
        <v>3843840</v>
      </c>
    </row>
    <row r="139" spans="1:4">
      <c r="A139" s="77">
        <v>21131011104</v>
      </c>
      <c r="B139" s="57" t="s">
        <v>192</v>
      </c>
      <c r="C139" s="17">
        <v>184501455.16217154</v>
      </c>
      <c r="D139" s="9">
        <f>ROUND(C139,0)</f>
        <v>184501455</v>
      </c>
    </row>
    <row r="140" spans="1:4">
      <c r="A140" s="77">
        <v>21131011105</v>
      </c>
      <c r="B140" s="57" t="s">
        <v>193</v>
      </c>
      <c r="C140" s="17">
        <v>85018270.538728669</v>
      </c>
      <c r="D140" s="9">
        <f>ROUND(C140,0)</f>
        <v>85018271</v>
      </c>
    </row>
    <row r="141" spans="1:4">
      <c r="A141" s="77">
        <v>21131011106</v>
      </c>
      <c r="B141" s="57" t="s">
        <v>194</v>
      </c>
      <c r="C141" s="17">
        <v>60153075.732207991</v>
      </c>
      <c r="D141" s="9">
        <f>ROUND(C141,0)</f>
        <v>60153076</v>
      </c>
    </row>
    <row r="142" spans="1:4">
      <c r="A142" s="77">
        <v>21131011107</v>
      </c>
      <c r="B142" s="57" t="s">
        <v>195</v>
      </c>
      <c r="C142" s="17">
        <v>88560698.477842361</v>
      </c>
      <c r="D142" s="9">
        <f>ROUND(C142,0)</f>
        <v>88560698</v>
      </c>
    </row>
    <row r="143" spans="1:4">
      <c r="A143" s="77">
        <v>21131011108</v>
      </c>
      <c r="B143" s="57" t="s">
        <v>196</v>
      </c>
      <c r="C143" s="17">
        <v>49120148.039999999</v>
      </c>
      <c r="D143" s="9">
        <f>ROUND(C143,0)</f>
        <v>49120148</v>
      </c>
    </row>
    <row r="144" spans="1:4">
      <c r="A144" s="77">
        <v>21131011109</v>
      </c>
      <c r="B144" s="57" t="s">
        <v>197</v>
      </c>
      <c r="C144" s="17">
        <v>10980230.984429333</v>
      </c>
      <c r="D144" s="9">
        <v>10980233</v>
      </c>
    </row>
    <row r="145" spans="1:4">
      <c r="A145" s="77">
        <v>21131011110</v>
      </c>
      <c r="B145" s="57" t="s">
        <v>198</v>
      </c>
      <c r="C145" s="17">
        <v>129889024.43416879</v>
      </c>
      <c r="D145" s="9">
        <f>ROUND(C145,0)</f>
        <v>129889024</v>
      </c>
    </row>
    <row r="146" spans="1:4">
      <c r="A146" s="77"/>
      <c r="B146" s="57"/>
      <c r="C146" s="17"/>
      <c r="D146" s="9"/>
    </row>
    <row r="147" spans="1:4">
      <c r="A147" s="76">
        <v>211310112</v>
      </c>
      <c r="B147" s="52" t="s">
        <v>199</v>
      </c>
      <c r="C147" s="16">
        <f>+C148</f>
        <v>1200000000</v>
      </c>
      <c r="D147" s="5">
        <f>+D148</f>
        <v>1200000000</v>
      </c>
    </row>
    <row r="148" spans="1:4">
      <c r="A148" s="77">
        <v>2113101121</v>
      </c>
      <c r="B148" s="57" t="s">
        <v>200</v>
      </c>
      <c r="C148" s="17">
        <v>1200000000</v>
      </c>
      <c r="D148" s="9">
        <f>ROUND(C148,0)</f>
        <v>1200000000</v>
      </c>
    </row>
    <row r="149" spans="1:4">
      <c r="A149" s="73"/>
      <c r="B149" s="83"/>
      <c r="C149" s="17"/>
      <c r="D149" s="9"/>
    </row>
    <row r="150" spans="1:4">
      <c r="A150" s="76">
        <v>2113102</v>
      </c>
      <c r="B150" s="52" t="s">
        <v>201</v>
      </c>
      <c r="C150" s="16">
        <f>+C151</f>
        <v>476237563.38848668</v>
      </c>
      <c r="D150" s="5">
        <f>+D151</f>
        <v>476237564</v>
      </c>
    </row>
    <row r="151" spans="1:4">
      <c r="A151" s="76">
        <v>21131021</v>
      </c>
      <c r="B151" s="52" t="s">
        <v>165</v>
      </c>
      <c r="C151" s="16">
        <f>+C152</f>
        <v>476237563.38848668</v>
      </c>
      <c r="D151" s="5">
        <f>+D152</f>
        <v>476237564</v>
      </c>
    </row>
    <row r="152" spans="1:4">
      <c r="A152" s="76">
        <v>211310211</v>
      </c>
      <c r="B152" s="52" t="s">
        <v>188</v>
      </c>
      <c r="C152" s="16">
        <f>SUM(C153:C159)</f>
        <v>476237563.38848668</v>
      </c>
      <c r="D152" s="5">
        <f>SUM(D153:D159)</f>
        <v>476237564</v>
      </c>
    </row>
    <row r="153" spans="1:4">
      <c r="A153" s="77">
        <v>21131021101</v>
      </c>
      <c r="B153" s="57" t="s">
        <v>189</v>
      </c>
      <c r="C153" s="17">
        <v>371814642.21504003</v>
      </c>
      <c r="D153" s="9">
        <f>ROUND(C153,0)</f>
        <v>371814642</v>
      </c>
    </row>
    <row r="154" spans="1:4">
      <c r="A154" s="77">
        <v>21131021104</v>
      </c>
      <c r="B154" s="57" t="s">
        <v>192</v>
      </c>
      <c r="C154" s="17">
        <v>34600987.046650022</v>
      </c>
      <c r="D154" s="9">
        <f>ROUND(C154,0)</f>
        <v>34600987</v>
      </c>
    </row>
    <row r="155" spans="1:4">
      <c r="A155" s="77">
        <v>21131021105</v>
      </c>
      <c r="B155" s="57" t="s">
        <v>193</v>
      </c>
      <c r="C155" s="17">
        <v>15944134.831096334</v>
      </c>
      <c r="D155" s="9">
        <f>ROUND(C155,0)</f>
        <v>15944135</v>
      </c>
    </row>
    <row r="156" spans="1:4">
      <c r="A156" s="77">
        <v>21131021106</v>
      </c>
      <c r="B156" s="57" t="s">
        <v>194</v>
      </c>
      <c r="C156" s="17">
        <v>10844593.731271999</v>
      </c>
      <c r="D156" s="9">
        <f>ROUND(C156,0)</f>
        <v>10844594</v>
      </c>
    </row>
    <row r="157" spans="1:4">
      <c r="A157" s="77">
        <v>21131021107</v>
      </c>
      <c r="B157" s="57" t="s">
        <v>195</v>
      </c>
      <c r="C157" s="17">
        <v>16608473.782392014</v>
      </c>
      <c r="D157" s="9">
        <f>ROUND(C157,0)</f>
        <v>16608474</v>
      </c>
    </row>
    <row r="158" spans="1:4">
      <c r="A158" s="77">
        <v>21131021109</v>
      </c>
      <c r="B158" s="57" t="s">
        <v>197</v>
      </c>
      <c r="C158" s="17">
        <v>2065636.9011946665</v>
      </c>
      <c r="D158" s="9">
        <f>ROUND(C158,0)</f>
        <v>2065637</v>
      </c>
    </row>
    <row r="159" spans="1:4">
      <c r="A159" s="77">
        <v>21131021110</v>
      </c>
      <c r="B159" s="57" t="s">
        <v>198</v>
      </c>
      <c r="C159" s="17">
        <v>24359094.88084162</v>
      </c>
      <c r="D159" s="9">
        <f>ROUND(C159,0)</f>
        <v>24359095</v>
      </c>
    </row>
    <row r="160" spans="1:4">
      <c r="A160" s="73"/>
      <c r="B160" s="83"/>
      <c r="C160" s="17"/>
      <c r="D160" s="9"/>
    </row>
    <row r="161" spans="1:4">
      <c r="A161" s="76">
        <v>2113103</v>
      </c>
      <c r="B161" s="52" t="s">
        <v>202</v>
      </c>
      <c r="C161" s="16">
        <f>+C162</f>
        <v>345049615.10975558</v>
      </c>
      <c r="D161" s="5">
        <f>+D162</f>
        <v>345049615</v>
      </c>
    </row>
    <row r="162" spans="1:4">
      <c r="A162" s="76">
        <v>21131031</v>
      </c>
      <c r="B162" s="52" t="s">
        <v>165</v>
      </c>
      <c r="C162" s="16">
        <f>+C163</f>
        <v>345049615.10975558</v>
      </c>
      <c r="D162" s="5">
        <f>+D163</f>
        <v>345049615</v>
      </c>
    </row>
    <row r="163" spans="1:4">
      <c r="A163" s="76">
        <v>211310311</v>
      </c>
      <c r="B163" s="52" t="s">
        <v>188</v>
      </c>
      <c r="C163" s="16">
        <f>SUM(C164:C170)</f>
        <v>345049615.10975558</v>
      </c>
      <c r="D163" s="5">
        <f>SUM(D164:D170)</f>
        <v>345049615</v>
      </c>
    </row>
    <row r="164" spans="1:4">
      <c r="A164" s="77">
        <v>21131031101</v>
      </c>
      <c r="B164" s="57" t="s">
        <v>189</v>
      </c>
      <c r="C164" s="17">
        <v>269391809.99424005</v>
      </c>
      <c r="D164" s="9">
        <f>ROUND(C164,0)</f>
        <v>269391810</v>
      </c>
    </row>
    <row r="165" spans="1:4">
      <c r="A165" s="77">
        <v>21131031104</v>
      </c>
      <c r="B165" s="57" t="s">
        <v>192</v>
      </c>
      <c r="C165" s="17">
        <v>25069541.297659144</v>
      </c>
      <c r="D165" s="9">
        <f>ROUND(C165,0)</f>
        <v>25069541</v>
      </c>
    </row>
    <row r="166" spans="1:4">
      <c r="A166" s="77">
        <v>21131031105</v>
      </c>
      <c r="B166" s="57" t="s">
        <v>193</v>
      </c>
      <c r="C166" s="17">
        <v>11552044.629961334</v>
      </c>
      <c r="D166" s="9">
        <f>ROUND(C166,0)</f>
        <v>11552045</v>
      </c>
    </row>
    <row r="167" spans="1:4">
      <c r="A167" s="77">
        <v>21131031106</v>
      </c>
      <c r="B167" s="57" t="s">
        <v>194</v>
      </c>
      <c r="C167" s="17">
        <v>7857261.1248319987</v>
      </c>
      <c r="D167" s="9">
        <f>ROUND(C167,0)</f>
        <v>7857261</v>
      </c>
    </row>
    <row r="168" spans="1:4">
      <c r="A168" s="77">
        <v>21131031107</v>
      </c>
      <c r="B168" s="57" t="s">
        <v>195</v>
      </c>
      <c r="C168" s="17">
        <v>12033379.82287639</v>
      </c>
      <c r="D168" s="9">
        <f>ROUND(C168,0)</f>
        <v>12033380</v>
      </c>
    </row>
    <row r="169" spans="1:4">
      <c r="A169" s="77">
        <v>21131031109</v>
      </c>
      <c r="B169" s="57" t="s">
        <v>197</v>
      </c>
      <c r="C169" s="17">
        <v>1496621.1666346667</v>
      </c>
      <c r="D169" s="9">
        <f>ROUND(C169,0)</f>
        <v>1496621</v>
      </c>
    </row>
    <row r="170" spans="1:4">
      <c r="A170" s="77">
        <v>21131031110</v>
      </c>
      <c r="B170" s="57" t="s">
        <v>198</v>
      </c>
      <c r="C170" s="17">
        <v>17648957.073552035</v>
      </c>
      <c r="D170" s="9">
        <f>ROUND(C170,0)</f>
        <v>17648957</v>
      </c>
    </row>
    <row r="171" spans="1:4">
      <c r="A171" s="73"/>
      <c r="B171" s="83"/>
      <c r="C171" s="17"/>
      <c r="D171" s="9"/>
    </row>
    <row r="172" spans="1:4">
      <c r="A172" s="76">
        <v>2113104</v>
      </c>
      <c r="B172" s="52" t="s">
        <v>203</v>
      </c>
      <c r="C172" s="16">
        <f>+C173</f>
        <v>341293761.71280372</v>
      </c>
      <c r="D172" s="5">
        <f>+D173</f>
        <v>341293762</v>
      </c>
    </row>
    <row r="173" spans="1:4">
      <c r="A173" s="76">
        <v>21131041</v>
      </c>
      <c r="B173" s="52" t="s">
        <v>165</v>
      </c>
      <c r="C173" s="16">
        <f>+C174</f>
        <v>341293761.71280372</v>
      </c>
      <c r="D173" s="5">
        <f>+D174</f>
        <v>341293762</v>
      </c>
    </row>
    <row r="174" spans="1:4">
      <c r="A174" s="76">
        <v>211310411</v>
      </c>
      <c r="B174" s="52" t="s">
        <v>188</v>
      </c>
      <c r="C174" s="16">
        <f>SUM(C175:C181)</f>
        <v>341293761.71280372</v>
      </c>
      <c r="D174" s="5">
        <f>SUM(D175:D181)</f>
        <v>341293762</v>
      </c>
    </row>
    <row r="175" spans="1:4">
      <c r="A175" s="77">
        <v>21131041101</v>
      </c>
      <c r="B175" s="57" t="s">
        <v>189</v>
      </c>
      <c r="C175" s="17">
        <v>266224673.67792004</v>
      </c>
      <c r="D175" s="9">
        <f>ROUND(C175,0)</f>
        <v>266224674</v>
      </c>
    </row>
    <row r="176" spans="1:4">
      <c r="A176" s="77">
        <v>21131041104</v>
      </c>
      <c r="B176" s="57" t="s">
        <v>192</v>
      </c>
      <c r="C176" s="17">
        <v>24796755.381489076</v>
      </c>
      <c r="D176" s="9">
        <f>ROUND(C176,0)</f>
        <v>24796755</v>
      </c>
    </row>
    <row r="177" spans="1:4">
      <c r="A177" s="77">
        <v>21131041105</v>
      </c>
      <c r="B177" s="57" t="s">
        <v>193</v>
      </c>
      <c r="C177" s="17">
        <v>11426344.879790166</v>
      </c>
      <c r="D177" s="9">
        <f>ROUND(C177,0)</f>
        <v>11426345</v>
      </c>
    </row>
    <row r="178" spans="1:4">
      <c r="A178" s="77">
        <v>21131041106</v>
      </c>
      <c r="B178" s="57" t="s">
        <v>194</v>
      </c>
      <c r="C178" s="17">
        <v>8007603.4370439993</v>
      </c>
      <c r="D178" s="9">
        <f>ROUND(C178,0)</f>
        <v>8007603</v>
      </c>
    </row>
    <row r="179" spans="1:4">
      <c r="A179" s="77">
        <v>21131041107</v>
      </c>
      <c r="B179" s="57" t="s">
        <v>195</v>
      </c>
      <c r="C179" s="17">
        <v>11902442.583114758</v>
      </c>
      <c r="D179" s="9">
        <f>ROUND(C179,0)</f>
        <v>11902443</v>
      </c>
    </row>
    <row r="180" spans="1:4">
      <c r="A180" s="77">
        <v>21131041109</v>
      </c>
      <c r="B180" s="57" t="s">
        <v>197</v>
      </c>
      <c r="C180" s="17">
        <v>1479025.9648773335</v>
      </c>
      <c r="D180" s="9">
        <f>ROUND(C180,0)</f>
        <v>1479026</v>
      </c>
    </row>
    <row r="181" spans="1:4">
      <c r="A181" s="77">
        <v>21131041110</v>
      </c>
      <c r="B181" s="57" t="s">
        <v>198</v>
      </c>
      <c r="C181" s="17">
        <v>17456915.78856831</v>
      </c>
      <c r="D181" s="9">
        <f>ROUND(C181,0)</f>
        <v>17456916</v>
      </c>
    </row>
    <row r="182" spans="1:4">
      <c r="A182" s="73"/>
      <c r="B182" s="83"/>
      <c r="C182" s="17"/>
      <c r="D182" s="9"/>
    </row>
    <row r="183" spans="1:4">
      <c r="A183" s="76">
        <v>2113105</v>
      </c>
      <c r="B183" s="52" t="s">
        <v>204</v>
      </c>
      <c r="C183" s="16">
        <f>+C184</f>
        <v>816238917.02828836</v>
      </c>
      <c r="D183" s="5">
        <f>+D184</f>
        <v>816238916</v>
      </c>
    </row>
    <row r="184" spans="1:4">
      <c r="A184" s="76">
        <v>21131051</v>
      </c>
      <c r="B184" s="52" t="s">
        <v>165</v>
      </c>
      <c r="C184" s="16">
        <f>+C185</f>
        <v>816238917.02828836</v>
      </c>
      <c r="D184" s="5">
        <f>+D185</f>
        <v>816238916</v>
      </c>
    </row>
    <row r="185" spans="1:4">
      <c r="A185" s="76">
        <v>211310511</v>
      </c>
      <c r="B185" s="52" t="s">
        <v>188</v>
      </c>
      <c r="C185" s="16">
        <f>SUM(C186:C192)</f>
        <v>816238917.02828836</v>
      </c>
      <c r="D185" s="5">
        <f>SUM(D186:D192)</f>
        <v>816238916</v>
      </c>
    </row>
    <row r="186" spans="1:4">
      <c r="A186" s="77">
        <v>21131051101</v>
      </c>
      <c r="B186" s="57" t="s">
        <v>189</v>
      </c>
      <c r="C186" s="17">
        <v>636560658.4123199</v>
      </c>
      <c r="D186" s="9">
        <f>ROUND(C186,0)</f>
        <v>636560658</v>
      </c>
    </row>
    <row r="187" spans="1:4">
      <c r="A187" s="77">
        <v>21131051104</v>
      </c>
      <c r="B187" s="57" t="s">
        <v>192</v>
      </c>
      <c r="C187" s="17">
        <v>59304033.050641991</v>
      </c>
      <c r="D187" s="9">
        <f>ROUND(C187,0)</f>
        <v>59304033</v>
      </c>
    </row>
    <row r="188" spans="1:4">
      <c r="A188" s="77">
        <v>21131051105</v>
      </c>
      <c r="B188" s="57" t="s">
        <v>193</v>
      </c>
      <c r="C188" s="17">
        <v>27327298.429735836</v>
      </c>
      <c r="D188" s="9">
        <f>ROUND(C188,0)</f>
        <v>27327298</v>
      </c>
    </row>
    <row r="189" spans="1:4">
      <c r="A189" s="77">
        <v>21131051106</v>
      </c>
      <c r="B189" s="57" t="s">
        <v>194</v>
      </c>
      <c r="C189" s="17">
        <v>19294503.90134</v>
      </c>
      <c r="D189" s="9">
        <f>ROUND(C189,0)</f>
        <v>19294504</v>
      </c>
    </row>
    <row r="190" spans="1:4">
      <c r="A190" s="77">
        <v>21131051107</v>
      </c>
      <c r="B190" s="57" t="s">
        <v>195</v>
      </c>
      <c r="C190" s="17">
        <v>28465935.864308164</v>
      </c>
      <c r="D190" s="9">
        <f>ROUND(C190,0)</f>
        <v>28465936</v>
      </c>
    </row>
    <row r="191" spans="1:4">
      <c r="A191" s="77">
        <v>21131051109</v>
      </c>
      <c r="B191" s="57" t="s">
        <v>197</v>
      </c>
      <c r="C191" s="17">
        <v>3536448.1022906671</v>
      </c>
      <c r="D191" s="9">
        <f>ROUND(C191,0)</f>
        <v>3536448</v>
      </c>
    </row>
    <row r="192" spans="1:4">
      <c r="A192" s="77">
        <v>21131051110</v>
      </c>
      <c r="B192" s="57" t="s">
        <v>198</v>
      </c>
      <c r="C192" s="17">
        <v>41750039.267651968</v>
      </c>
      <c r="D192" s="9">
        <f>ROUND(C192,0)</f>
        <v>41750039</v>
      </c>
    </row>
    <row r="193" spans="1:4">
      <c r="A193" s="73"/>
      <c r="B193" s="83"/>
      <c r="C193" s="17"/>
      <c r="D193" s="9"/>
    </row>
    <row r="194" spans="1:4">
      <c r="A194" s="76">
        <v>2113106</v>
      </c>
      <c r="B194" s="52" t="s">
        <v>205</v>
      </c>
      <c r="C194" s="16">
        <f>+C195</f>
        <v>4522022800.1504641</v>
      </c>
      <c r="D194" s="5">
        <f>+D195</f>
        <v>4522022800</v>
      </c>
    </row>
    <row r="195" spans="1:4">
      <c r="A195" s="76">
        <v>21131061</v>
      </c>
      <c r="B195" s="52" t="s">
        <v>165</v>
      </c>
      <c r="C195" s="16">
        <f>C196+C205</f>
        <v>4522022800.1504641</v>
      </c>
      <c r="D195" s="5">
        <f>D196+D205</f>
        <v>4522022800</v>
      </c>
    </row>
    <row r="196" spans="1:4">
      <c r="A196" s="76">
        <v>211310611</v>
      </c>
      <c r="B196" s="52" t="s">
        <v>188</v>
      </c>
      <c r="C196" s="16">
        <f>SUM(C197:C203)</f>
        <v>1601544557.1326101</v>
      </c>
      <c r="D196" s="5">
        <f>SUM(D197:D203)</f>
        <v>1601544557</v>
      </c>
    </row>
    <row r="197" spans="1:4">
      <c r="A197" s="77">
        <v>21131061101</v>
      </c>
      <c r="B197" s="57" t="s">
        <v>189</v>
      </c>
      <c r="C197" s="17">
        <v>1248266223.0907202</v>
      </c>
      <c r="D197" s="9">
        <f>ROUND(C197,0)</f>
        <v>1248266223</v>
      </c>
    </row>
    <row r="198" spans="1:4">
      <c r="A198" s="77">
        <v>21131061104</v>
      </c>
      <c r="B198" s="57" t="s">
        <v>192</v>
      </c>
      <c r="C198" s="17">
        <v>116360897.89711806</v>
      </c>
      <c r="D198" s="9">
        <f>ROUND(C198,0)</f>
        <v>116360898</v>
      </c>
    </row>
    <row r="199" spans="1:4">
      <c r="A199" s="77">
        <v>21131061105</v>
      </c>
      <c r="B199" s="57" t="s">
        <v>193</v>
      </c>
      <c r="C199" s="17">
        <v>53619101.750992</v>
      </c>
      <c r="D199" s="9">
        <f>ROUND(C199,0)</f>
        <v>53619102</v>
      </c>
    </row>
    <row r="200" spans="1:4">
      <c r="A200" s="77">
        <v>21131061106</v>
      </c>
      <c r="B200" s="57" t="s">
        <v>194</v>
      </c>
      <c r="C200" s="17">
        <v>38592218.933087997</v>
      </c>
      <c r="D200" s="9">
        <f>ROUND(C200,0)</f>
        <v>38592219</v>
      </c>
    </row>
    <row r="201" spans="1:4">
      <c r="A201" s="77">
        <v>21131061107</v>
      </c>
      <c r="B201" s="57" t="s">
        <v>195</v>
      </c>
      <c r="C201" s="17">
        <v>55853230.990616657</v>
      </c>
      <c r="D201" s="9">
        <f>ROUND(C201,0)</f>
        <v>55853231</v>
      </c>
    </row>
    <row r="202" spans="1:4">
      <c r="A202" s="77">
        <v>21131061109</v>
      </c>
      <c r="B202" s="57" t="s">
        <v>197</v>
      </c>
      <c r="C202" s="17">
        <v>6934812.3505039997</v>
      </c>
      <c r="D202" s="9">
        <f>ROUND(C202,0)</f>
        <v>6934812</v>
      </c>
    </row>
    <row r="203" spans="1:4">
      <c r="A203" s="77">
        <v>21131061110</v>
      </c>
      <c r="B203" s="57" t="s">
        <v>198</v>
      </c>
      <c r="C203" s="17">
        <v>81918072.119571105</v>
      </c>
      <c r="D203" s="9">
        <f>ROUND(C203,0)</f>
        <v>81918072</v>
      </c>
    </row>
    <row r="204" spans="1:4">
      <c r="A204" s="73"/>
      <c r="B204" s="83"/>
      <c r="C204" s="17"/>
      <c r="D204" s="9"/>
    </row>
    <row r="205" spans="1:4">
      <c r="A205" s="76">
        <v>211310612</v>
      </c>
      <c r="B205" s="52" t="s">
        <v>167</v>
      </c>
      <c r="C205" s="16">
        <f>SUM(C206:C213)</f>
        <v>2920478243.0178542</v>
      </c>
      <c r="D205" s="5">
        <f>SUM(D206:D213)</f>
        <v>2920478243</v>
      </c>
    </row>
    <row r="206" spans="1:4">
      <c r="A206" s="77">
        <v>21131061201</v>
      </c>
      <c r="B206" s="57" t="s">
        <v>206</v>
      </c>
      <c r="C206" s="17">
        <v>790279203.4108752</v>
      </c>
      <c r="D206" s="9">
        <f>ROUND(C206,0)</f>
        <v>790279203</v>
      </c>
    </row>
    <row r="207" spans="1:4">
      <c r="A207" s="77">
        <v>21131061202</v>
      </c>
      <c r="B207" s="57" t="s">
        <v>207</v>
      </c>
      <c r="C207" s="17">
        <v>1115688287.1682942</v>
      </c>
      <c r="D207" s="9">
        <f>ROUND(C207,0)</f>
        <v>1115688287</v>
      </c>
    </row>
    <row r="208" spans="1:4">
      <c r="A208" s="77">
        <v>21131061203</v>
      </c>
      <c r="B208" s="57" t="s">
        <v>208</v>
      </c>
      <c r="C208" s="17">
        <v>78268854.454055816</v>
      </c>
      <c r="D208" s="9">
        <f>ROUND(C208,0)</f>
        <v>78268854</v>
      </c>
    </row>
    <row r="209" spans="1:4">
      <c r="A209" s="77">
        <v>21131061204</v>
      </c>
      <c r="B209" s="57" t="s">
        <v>209</v>
      </c>
      <c r="C209" s="17">
        <v>52013438.776923805</v>
      </c>
      <c r="D209" s="9">
        <f>ROUND(C209,0)</f>
        <v>52013439</v>
      </c>
    </row>
    <row r="210" spans="1:4">
      <c r="A210" s="77">
        <v>21131061205</v>
      </c>
      <c r="B210" s="57" t="s">
        <v>210</v>
      </c>
      <c r="C210" s="17">
        <v>52013438.776923805</v>
      </c>
      <c r="D210" s="9">
        <f>ROUND(C210,0)</f>
        <v>52013439</v>
      </c>
    </row>
    <row r="211" spans="1:4">
      <c r="A211" s="77">
        <v>21131061206</v>
      </c>
      <c r="B211" s="57" t="s">
        <v>211</v>
      </c>
      <c r="C211" s="17">
        <v>312080632.66154289</v>
      </c>
      <c r="D211" s="9">
        <f>ROUND(C211,0)</f>
        <v>312080633</v>
      </c>
    </row>
    <row r="212" spans="1:4">
      <c r="A212" s="77">
        <v>21131061207</v>
      </c>
      <c r="B212" s="57" t="s">
        <v>212</v>
      </c>
      <c r="C212" s="17">
        <v>416107510.21539044</v>
      </c>
      <c r="D212" s="9">
        <f>ROUND(C212,0)</f>
        <v>416107510</v>
      </c>
    </row>
    <row r="213" spans="1:4">
      <c r="A213" s="77">
        <v>21131061208</v>
      </c>
      <c r="B213" s="57" t="s">
        <v>213</v>
      </c>
      <c r="C213" s="17">
        <v>104026877.55384761</v>
      </c>
      <c r="D213" s="9">
        <f>ROUND(C213,0)</f>
        <v>104026878</v>
      </c>
    </row>
    <row r="214" spans="1:4">
      <c r="A214" s="73"/>
      <c r="B214" s="83"/>
      <c r="C214" s="17"/>
      <c r="D214" s="9"/>
    </row>
    <row r="215" spans="1:4">
      <c r="A215" s="76">
        <v>2113107</v>
      </c>
      <c r="B215" s="52" t="s">
        <v>214</v>
      </c>
      <c r="C215" s="16">
        <f>+C216</f>
        <v>1034325603.5943912</v>
      </c>
      <c r="D215" s="5">
        <f>+D216</f>
        <v>1034325604</v>
      </c>
    </row>
    <row r="216" spans="1:4">
      <c r="A216" s="76">
        <v>21131071</v>
      </c>
      <c r="B216" s="52" t="s">
        <v>165</v>
      </c>
      <c r="C216" s="16">
        <f>+C217</f>
        <v>1034325603.5943912</v>
      </c>
      <c r="D216" s="5">
        <f>+D217</f>
        <v>1034325604</v>
      </c>
    </row>
    <row r="217" spans="1:4">
      <c r="A217" s="76">
        <v>211310711</v>
      </c>
      <c r="B217" s="52" t="s">
        <v>215</v>
      </c>
      <c r="C217" s="16">
        <f>SUM(C218:C224)</f>
        <v>1034325603.5943912</v>
      </c>
      <c r="D217" s="5">
        <f>SUM(D218:D224)</f>
        <v>1034325604</v>
      </c>
    </row>
    <row r="218" spans="1:4">
      <c r="A218" s="77">
        <v>21131071101</v>
      </c>
      <c r="B218" s="57" t="s">
        <v>189</v>
      </c>
      <c r="C218" s="17">
        <v>806828250.83088005</v>
      </c>
      <c r="D218" s="9">
        <f>ROUND(C218,0)</f>
        <v>806828251</v>
      </c>
    </row>
    <row r="219" spans="1:4">
      <c r="A219" s="77">
        <v>21131071104</v>
      </c>
      <c r="B219" s="57" t="s">
        <v>192</v>
      </c>
      <c r="C219" s="17">
        <v>75149096.936887652</v>
      </c>
      <c r="D219" s="9">
        <f>ROUND(C219,0)</f>
        <v>75149097</v>
      </c>
    </row>
    <row r="220" spans="1:4">
      <c r="A220" s="77">
        <v>21131071105</v>
      </c>
      <c r="B220" s="57" t="s">
        <v>193</v>
      </c>
      <c r="C220" s="17">
        <v>34628703.868517838</v>
      </c>
      <c r="D220" s="9">
        <f>ROUND(C220,0)</f>
        <v>34628704</v>
      </c>
    </row>
    <row r="221" spans="1:4">
      <c r="A221" s="77">
        <v>21131071106</v>
      </c>
      <c r="B221" s="57" t="s">
        <v>194</v>
      </c>
      <c r="C221" s="17">
        <v>24260642.013547998</v>
      </c>
      <c r="D221" s="9">
        <f>ROUND(C221,0)</f>
        <v>24260642</v>
      </c>
    </row>
    <row r="222" spans="1:4">
      <c r="A222" s="77">
        <v>21131071107</v>
      </c>
      <c r="B222" s="57" t="s">
        <v>195</v>
      </c>
      <c r="C222" s="17">
        <v>36071566.529706076</v>
      </c>
      <c r="D222" s="9">
        <f>ROUND(C222,0)</f>
        <v>36071567</v>
      </c>
    </row>
    <row r="223" spans="1:4">
      <c r="A223" s="77">
        <v>21131071109</v>
      </c>
      <c r="B223" s="57" t="s">
        <v>197</v>
      </c>
      <c r="C223" s="17">
        <v>4482379.1712826667</v>
      </c>
      <c r="D223" s="9">
        <f>ROUND(C223,0)</f>
        <v>4482379</v>
      </c>
    </row>
    <row r="224" spans="1:4">
      <c r="A224" s="77">
        <v>21131071110</v>
      </c>
      <c r="B224" s="57" t="s">
        <v>198</v>
      </c>
      <c r="C224" s="17">
        <v>52904964.243568905</v>
      </c>
      <c r="D224" s="9">
        <f>ROUND(C224,0)</f>
        <v>52904964</v>
      </c>
    </row>
    <row r="225" spans="1:4">
      <c r="A225" s="77"/>
      <c r="B225" s="57"/>
      <c r="C225" s="17"/>
      <c r="D225" s="9"/>
    </row>
    <row r="226" spans="1:4">
      <c r="A226" s="76">
        <v>2113108</v>
      </c>
      <c r="B226" s="52" t="s">
        <v>216</v>
      </c>
      <c r="C226" s="16">
        <f>+C227</f>
        <v>578710929.65174687</v>
      </c>
      <c r="D226" s="5">
        <f>+D227</f>
        <v>578710929</v>
      </c>
    </row>
    <row r="227" spans="1:4">
      <c r="A227" s="76">
        <v>21131081</v>
      </c>
      <c r="B227" s="52" t="s">
        <v>165</v>
      </c>
      <c r="C227" s="16">
        <f>+C228</f>
        <v>578710929.65174687</v>
      </c>
      <c r="D227" s="5">
        <f>+D228</f>
        <v>578710929</v>
      </c>
    </row>
    <row r="228" spans="1:4">
      <c r="A228" s="76">
        <v>211310811</v>
      </c>
      <c r="B228" s="52" t="s">
        <v>188</v>
      </c>
      <c r="C228" s="16">
        <f>SUM(C229:C235)</f>
        <v>578710929.65174687</v>
      </c>
      <c r="D228" s="5">
        <f>SUM(D229:D235)</f>
        <v>578710929</v>
      </c>
    </row>
    <row r="229" spans="1:4">
      <c r="A229" s="77">
        <v>21131081101</v>
      </c>
      <c r="B229" s="57" t="s">
        <v>189</v>
      </c>
      <c r="C229" s="17">
        <v>451584221.38944006</v>
      </c>
      <c r="D229" s="9">
        <f>ROUND(C229,0)</f>
        <v>451584221</v>
      </c>
    </row>
    <row r="230" spans="1:4">
      <c r="A230" s="77">
        <v>21131081104</v>
      </c>
      <c r="B230" s="57" t="s">
        <v>192</v>
      </c>
      <c r="C230" s="17">
        <v>42046273.235683404</v>
      </c>
      <c r="D230" s="9">
        <f>ROUND(C230,0)</f>
        <v>42046273</v>
      </c>
    </row>
    <row r="231" spans="1:4">
      <c r="A231" s="77">
        <v>21131081105</v>
      </c>
      <c r="B231" s="57" t="s">
        <v>193</v>
      </c>
      <c r="C231" s="17">
        <v>19374922.707002919</v>
      </c>
      <c r="D231" s="9">
        <f>ROUND(C231,0)</f>
        <v>19374923</v>
      </c>
    </row>
    <row r="232" spans="1:4">
      <c r="A232" s="77">
        <v>21131081106</v>
      </c>
      <c r="B232" s="57" t="s">
        <v>194</v>
      </c>
      <c r="C232" s="17">
        <v>13413923.578629998</v>
      </c>
      <c r="D232" s="9">
        <f>ROUND(C232,0)</f>
        <v>13413924</v>
      </c>
    </row>
    <row r="233" spans="1:4">
      <c r="A233" s="77">
        <v>21131081107</v>
      </c>
      <c r="B233" s="57" t="s">
        <v>195</v>
      </c>
      <c r="C233" s="17">
        <v>20182211.153128039</v>
      </c>
      <c r="D233" s="9">
        <f>ROUND(C233,0)</f>
        <v>20182211</v>
      </c>
    </row>
    <row r="234" spans="1:4">
      <c r="A234" s="77">
        <v>21131081109</v>
      </c>
      <c r="B234" s="57" t="s">
        <v>197</v>
      </c>
      <c r="C234" s="17">
        <v>2508801.2299413332</v>
      </c>
      <c r="D234" s="9">
        <f>ROUND(C234,0)</f>
        <v>2508801</v>
      </c>
    </row>
    <row r="235" spans="1:4">
      <c r="A235" s="77">
        <v>21131081110</v>
      </c>
      <c r="B235" s="57" t="s">
        <v>198</v>
      </c>
      <c r="C235" s="17">
        <v>29600576.357921116</v>
      </c>
      <c r="D235" s="9">
        <f>ROUND(C235,0)</f>
        <v>29600576</v>
      </c>
    </row>
    <row r="236" spans="1:4">
      <c r="A236" s="77"/>
      <c r="B236" s="57"/>
      <c r="C236" s="17"/>
      <c r="D236" s="9"/>
    </row>
    <row r="237" spans="1:4">
      <c r="A237" s="76">
        <v>2113109</v>
      </c>
      <c r="B237" s="52" t="s">
        <v>217</v>
      </c>
      <c r="C237" s="16">
        <f>+C238</f>
        <v>948561853.1359098</v>
      </c>
      <c r="D237" s="5">
        <f>+D238</f>
        <v>948561854</v>
      </c>
    </row>
    <row r="238" spans="1:4">
      <c r="A238" s="76">
        <v>21131091</v>
      </c>
      <c r="B238" s="52" t="s">
        <v>218</v>
      </c>
      <c r="C238" s="16">
        <f>+C239</f>
        <v>948561853.1359098</v>
      </c>
      <c r="D238" s="5">
        <f>+D239</f>
        <v>948561854</v>
      </c>
    </row>
    <row r="239" spans="1:4">
      <c r="A239" s="76">
        <v>211310911</v>
      </c>
      <c r="B239" s="52" t="s">
        <v>188</v>
      </c>
      <c r="C239" s="16">
        <f>SUM(C240:C247)</f>
        <v>948561853.1359098</v>
      </c>
      <c r="D239" s="5">
        <f>SUM(D240:D247)</f>
        <v>948561854</v>
      </c>
    </row>
    <row r="240" spans="1:4">
      <c r="A240" s="77">
        <v>21131091101</v>
      </c>
      <c r="B240" s="57" t="s">
        <v>189</v>
      </c>
      <c r="C240" s="17">
        <v>716445236.5281601</v>
      </c>
      <c r="D240" s="9">
        <f>ROUND(C240,0)</f>
        <v>716445237</v>
      </c>
    </row>
    <row r="241" spans="1:4">
      <c r="A241" s="77">
        <v>21131091104</v>
      </c>
      <c r="B241" s="57" t="s">
        <v>192</v>
      </c>
      <c r="C241" s="17">
        <v>68917750.826853305</v>
      </c>
      <c r="D241" s="9">
        <f>ROUND(C241,0)</f>
        <v>68917751</v>
      </c>
    </row>
    <row r="242" spans="1:4">
      <c r="A242" s="77">
        <v>21131091105</v>
      </c>
      <c r="B242" s="57" t="s">
        <v>193</v>
      </c>
      <c r="C242" s="17">
        <v>31757299.581014004</v>
      </c>
      <c r="D242" s="9">
        <f>ROUND(C242,0)</f>
        <v>31757300</v>
      </c>
    </row>
    <row r="243" spans="1:4">
      <c r="A243" s="77">
        <v>21131091106</v>
      </c>
      <c r="B243" s="57" t="s">
        <v>194</v>
      </c>
      <c r="C243" s="17">
        <v>21835945.096175998</v>
      </c>
      <c r="D243" s="9">
        <f>ROUND(C243,0)</f>
        <v>21835945</v>
      </c>
    </row>
    <row r="244" spans="1:4">
      <c r="A244" s="77">
        <v>21131091107</v>
      </c>
      <c r="B244" s="57" t="s">
        <v>195</v>
      </c>
      <c r="C244" s="17">
        <v>33080520.396889586</v>
      </c>
      <c r="D244" s="9">
        <f>ROUND(C244,0)</f>
        <v>33080520</v>
      </c>
    </row>
    <row r="245" spans="1:4">
      <c r="A245" s="77">
        <v>21131091108</v>
      </c>
      <c r="B245" s="57" t="s">
        <v>219</v>
      </c>
      <c r="C245" s="17">
        <v>23894008.32</v>
      </c>
      <c r="D245" s="9">
        <f>ROUND(C245,0)</f>
        <v>23894008</v>
      </c>
    </row>
    <row r="246" spans="1:4">
      <c r="A246" s="77">
        <v>21131091109</v>
      </c>
      <c r="B246" s="57" t="s">
        <v>197</v>
      </c>
      <c r="C246" s="17">
        <v>4112995.8047120003</v>
      </c>
      <c r="D246" s="9">
        <f>ROUND(C246,0)</f>
        <v>4112996</v>
      </c>
    </row>
    <row r="247" spans="1:4">
      <c r="A247" s="77">
        <v>21131091110</v>
      </c>
      <c r="B247" s="57" t="s">
        <v>198</v>
      </c>
      <c r="C247" s="17">
        <v>48518096.582104728</v>
      </c>
      <c r="D247" s="9">
        <f>ROUND(C247,0)</f>
        <v>48518097</v>
      </c>
    </row>
    <row r="248" spans="1:4">
      <c r="A248" s="77"/>
      <c r="B248" s="57"/>
      <c r="C248" s="17"/>
      <c r="D248" s="9"/>
    </row>
    <row r="249" spans="1:4">
      <c r="A249" s="76">
        <v>2113110</v>
      </c>
      <c r="B249" s="52" t="s">
        <v>220</v>
      </c>
      <c r="C249" s="16">
        <f>+C250</f>
        <v>2238743520.0211401</v>
      </c>
      <c r="D249" s="5">
        <f>+D250</f>
        <v>2238743520</v>
      </c>
    </row>
    <row r="250" spans="1:4">
      <c r="A250" s="76">
        <v>21131101</v>
      </c>
      <c r="B250" s="52" t="s">
        <v>165</v>
      </c>
      <c r="C250" s="16">
        <f>+C251+C262</f>
        <v>2238743520.0211401</v>
      </c>
      <c r="D250" s="5">
        <f>+D251+D262</f>
        <v>2238743520</v>
      </c>
    </row>
    <row r="251" spans="1:4">
      <c r="A251" s="76">
        <v>211311011</v>
      </c>
      <c r="B251" s="52" t="s">
        <v>188</v>
      </c>
      <c r="C251" s="16">
        <f>SUM(C252:C260)</f>
        <v>1838743520.0211403</v>
      </c>
      <c r="D251" s="5">
        <f>SUM(D252:D260)</f>
        <v>1838743520</v>
      </c>
    </row>
    <row r="252" spans="1:4">
      <c r="A252" s="77">
        <v>21131101101</v>
      </c>
      <c r="B252" s="57" t="s">
        <v>189</v>
      </c>
      <c r="C252" s="17">
        <v>1367023725.9177599</v>
      </c>
      <c r="D252" s="9">
        <f>ROUND(C252,0)</f>
        <v>1367023726</v>
      </c>
    </row>
    <row r="253" spans="1:4">
      <c r="A253" s="77">
        <v>21131101103</v>
      </c>
      <c r="B253" s="57" t="s">
        <v>191</v>
      </c>
      <c r="C253" s="17">
        <v>28828800</v>
      </c>
      <c r="D253" s="9">
        <f>ROUND(C253,0)</f>
        <v>28828800</v>
      </c>
    </row>
    <row r="254" spans="1:4">
      <c r="A254" s="77">
        <v>21131101104</v>
      </c>
      <c r="B254" s="57" t="s">
        <v>192</v>
      </c>
      <c r="C254" s="17">
        <v>130578974.92547709</v>
      </c>
      <c r="D254" s="9">
        <f>ROUND(C254,0)</f>
        <v>130578975</v>
      </c>
    </row>
    <row r="255" spans="1:4">
      <c r="A255" s="77">
        <v>21131101105</v>
      </c>
      <c r="B255" s="57" t="s">
        <v>193</v>
      </c>
      <c r="C255" s="17">
        <v>60170791.645659834</v>
      </c>
      <c r="D255" s="9">
        <f>ROUND(C255,0)</f>
        <v>60170792</v>
      </c>
    </row>
    <row r="256" spans="1:4">
      <c r="A256" s="77">
        <v>21131101106</v>
      </c>
      <c r="B256" s="57" t="s">
        <v>194</v>
      </c>
      <c r="C256" s="17">
        <v>48246473.57807599</v>
      </c>
      <c r="D256" s="9">
        <f>ROUND(C256,0)</f>
        <v>48246474</v>
      </c>
    </row>
    <row r="257" spans="1:4">
      <c r="A257" s="77">
        <v>21131101107</v>
      </c>
      <c r="B257" s="57" t="s">
        <v>195</v>
      </c>
      <c r="C257" s="17">
        <v>62677907.964229003</v>
      </c>
      <c r="D257" s="9">
        <f>ROUND(C257,0)</f>
        <v>62677908</v>
      </c>
    </row>
    <row r="258" spans="1:4">
      <c r="A258" s="77">
        <v>21131101108</v>
      </c>
      <c r="B258" s="57" t="s">
        <v>221</v>
      </c>
      <c r="C258" s="17">
        <v>41694671.387304001</v>
      </c>
      <c r="D258" s="9">
        <f>ROUND(C258,0)</f>
        <v>41694671</v>
      </c>
    </row>
    <row r="259" spans="1:4">
      <c r="A259" s="77">
        <v>21131101109</v>
      </c>
      <c r="B259" s="57" t="s">
        <v>197</v>
      </c>
      <c r="C259" s="17">
        <v>7594576.2550986651</v>
      </c>
      <c r="D259" s="9">
        <f>ROUND(C259,0)</f>
        <v>7594576</v>
      </c>
    </row>
    <row r="260" spans="1:4">
      <c r="A260" s="77">
        <v>21131101110</v>
      </c>
      <c r="B260" s="57" t="s">
        <v>198</v>
      </c>
      <c r="C260" s="17">
        <v>91927598.347535849</v>
      </c>
      <c r="D260" s="9">
        <f>ROUND(C260,0)</f>
        <v>91927598</v>
      </c>
    </row>
    <row r="261" spans="1:4">
      <c r="A261" s="77"/>
      <c r="B261" s="57"/>
      <c r="C261" s="17"/>
      <c r="D261" s="9"/>
    </row>
    <row r="262" spans="1:4">
      <c r="A262" s="76">
        <v>211311012</v>
      </c>
      <c r="B262" s="52" t="s">
        <v>199</v>
      </c>
      <c r="C262" s="16">
        <f>+C263</f>
        <v>400000000</v>
      </c>
      <c r="D262" s="5">
        <f>+D263</f>
        <v>400000000</v>
      </c>
    </row>
    <row r="263" spans="1:4">
      <c r="A263" s="77">
        <v>2113110121</v>
      </c>
      <c r="B263" s="57" t="s">
        <v>222</v>
      </c>
      <c r="C263" s="17">
        <v>400000000</v>
      </c>
      <c r="D263" s="9">
        <f>ROUND(C263,0)</f>
        <v>400000000</v>
      </c>
    </row>
    <row r="264" spans="1:4">
      <c r="A264" s="77"/>
      <c r="B264" s="57"/>
      <c r="C264" s="17"/>
      <c r="D264" s="9"/>
    </row>
    <row r="265" spans="1:4">
      <c r="A265" s="76">
        <v>2113111</v>
      </c>
      <c r="B265" s="52" t="s">
        <v>223</v>
      </c>
      <c r="C265" s="16">
        <f>+C266</f>
        <v>300871224.55599451</v>
      </c>
      <c r="D265" s="5">
        <f>+D266</f>
        <v>300871225</v>
      </c>
    </row>
    <row r="266" spans="1:4">
      <c r="A266" s="76">
        <v>21131111</v>
      </c>
      <c r="B266" s="52" t="s">
        <v>165</v>
      </c>
      <c r="C266" s="16">
        <f>+C267</f>
        <v>300871224.55599451</v>
      </c>
      <c r="D266" s="5">
        <f>+D267</f>
        <v>300871225</v>
      </c>
    </row>
    <row r="267" spans="1:4">
      <c r="A267" s="76">
        <v>211311111</v>
      </c>
      <c r="B267" s="52" t="s">
        <v>188</v>
      </c>
      <c r="C267" s="16">
        <f>SUM(C268:C274)</f>
        <v>300871224.55599451</v>
      </c>
      <c r="D267" s="5">
        <f>SUM(D268:D274)</f>
        <v>300871225</v>
      </c>
    </row>
    <row r="268" spans="1:4">
      <c r="A268" s="77">
        <v>21131111101</v>
      </c>
      <c r="B268" s="57" t="s">
        <v>189</v>
      </c>
      <c r="C268" s="17">
        <v>234430627.28255999</v>
      </c>
      <c r="D268" s="9">
        <f>ROUND(C268,0)</f>
        <v>234430627</v>
      </c>
    </row>
    <row r="269" spans="1:4">
      <c r="A269" s="77">
        <v>21131111104</v>
      </c>
      <c r="B269" s="57" t="s">
        <v>192</v>
      </c>
      <c r="C269" s="17">
        <v>21859955.64668728</v>
      </c>
      <c r="D269" s="9">
        <f>ROUND(C269,0)</f>
        <v>21859956</v>
      </c>
    </row>
    <row r="270" spans="1:4">
      <c r="A270" s="77">
        <v>21131111105</v>
      </c>
      <c r="B270" s="57" t="s">
        <v>193</v>
      </c>
      <c r="C270" s="17">
        <v>10073067.5619935</v>
      </c>
      <c r="D270" s="9">
        <f>ROUND(C270,0)</f>
        <v>10073068</v>
      </c>
    </row>
    <row r="271" spans="1:4">
      <c r="A271" s="77">
        <v>21131111106</v>
      </c>
      <c r="B271" s="57" t="s">
        <v>194</v>
      </c>
      <c r="C271" s="17">
        <v>7322994.2052840004</v>
      </c>
      <c r="D271" s="9">
        <f>ROUND(C271,0)</f>
        <v>7322994</v>
      </c>
    </row>
    <row r="272" spans="1:4">
      <c r="A272" s="77">
        <v>21131111107</v>
      </c>
      <c r="B272" s="57" t="s">
        <v>195</v>
      </c>
      <c r="C272" s="17">
        <v>10492778.710409898</v>
      </c>
      <c r="D272" s="9">
        <f>ROUND(C272,0)</f>
        <v>10492779</v>
      </c>
    </row>
    <row r="273" spans="1:4">
      <c r="A273" s="77">
        <v>21131111109</v>
      </c>
      <c r="B273" s="57" t="s">
        <v>197</v>
      </c>
      <c r="C273" s="17">
        <v>1302392.3737920001</v>
      </c>
      <c r="D273" s="9">
        <f>ROUND(C273,0)</f>
        <v>1302392</v>
      </c>
    </row>
    <row r="274" spans="1:4">
      <c r="A274" s="77">
        <v>21131111110</v>
      </c>
      <c r="B274" s="57" t="s">
        <v>198</v>
      </c>
      <c r="C274" s="17">
        <v>15389408.775267849</v>
      </c>
      <c r="D274" s="9">
        <f>ROUND(C274,0)</f>
        <v>15389409</v>
      </c>
    </row>
    <row r="275" spans="1:4">
      <c r="A275" s="77"/>
      <c r="B275" s="57"/>
      <c r="C275" s="17"/>
      <c r="D275" s="9"/>
    </row>
    <row r="276" spans="1:4">
      <c r="A276" s="76">
        <v>2113112</v>
      </c>
      <c r="B276" s="52" t="s">
        <v>224</v>
      </c>
      <c r="C276" s="16">
        <f>+C277</f>
        <v>175477158.27009076</v>
      </c>
      <c r="D276" s="5">
        <f>+D277</f>
        <v>175477157</v>
      </c>
    </row>
    <row r="277" spans="1:4">
      <c r="A277" s="76">
        <v>21131121</v>
      </c>
      <c r="B277" s="52" t="s">
        <v>165</v>
      </c>
      <c r="C277" s="16">
        <f>+C278</f>
        <v>175477158.27009076</v>
      </c>
      <c r="D277" s="5">
        <f>+D278</f>
        <v>175477157</v>
      </c>
    </row>
    <row r="278" spans="1:4">
      <c r="A278" s="76">
        <v>211311211</v>
      </c>
      <c r="B278" s="52" t="s">
        <v>188</v>
      </c>
      <c r="C278" s="16">
        <f>SUM(C279:C285)</f>
        <v>175477158.27009076</v>
      </c>
      <c r="D278" s="5">
        <f>SUM(D279:D285)</f>
        <v>175477157</v>
      </c>
    </row>
    <row r="279" spans="1:4">
      <c r="A279" s="77">
        <v>21131121101</v>
      </c>
      <c r="B279" s="57" t="s">
        <v>189</v>
      </c>
      <c r="C279" s="17">
        <v>137000904.24384001</v>
      </c>
      <c r="D279" s="9">
        <f>ROUND(C279,0)</f>
        <v>137000904</v>
      </c>
    </row>
    <row r="280" spans="1:4">
      <c r="A280" s="77">
        <v>21131121104</v>
      </c>
      <c r="B280" s="57" t="s">
        <v>192</v>
      </c>
      <c r="C280" s="17">
        <v>12749273.360726995</v>
      </c>
      <c r="D280" s="9">
        <f>ROUND(C280,0)</f>
        <v>12749273</v>
      </c>
    </row>
    <row r="281" spans="1:4">
      <c r="A281" s="77">
        <v>21131121105</v>
      </c>
      <c r="B281" s="57" t="s">
        <v>193</v>
      </c>
      <c r="C281" s="17">
        <v>5874865.1646229997</v>
      </c>
      <c r="D281" s="9">
        <f>ROUND(C281,0)</f>
        <v>5874865</v>
      </c>
    </row>
    <row r="282" spans="1:4">
      <c r="A282" s="77">
        <v>21131121106</v>
      </c>
      <c r="B282" s="57" t="s">
        <v>194</v>
      </c>
      <c r="C282" s="17">
        <v>3995859.7071119999</v>
      </c>
      <c r="D282" s="9">
        <f>ROUND(C282,0)</f>
        <v>3995860</v>
      </c>
    </row>
    <row r="283" spans="1:4">
      <c r="A283" s="77">
        <v>21131121107</v>
      </c>
      <c r="B283" s="57" t="s">
        <v>195</v>
      </c>
      <c r="C283" s="17">
        <v>6119651.213148958</v>
      </c>
      <c r="D283" s="9">
        <f>ROUND(C283,0)</f>
        <v>6119651</v>
      </c>
    </row>
    <row r="284" spans="1:4">
      <c r="A284" s="77">
        <v>21131121109</v>
      </c>
      <c r="B284" s="57" t="s">
        <v>197</v>
      </c>
      <c r="C284" s="17">
        <v>761116.13468800008</v>
      </c>
      <c r="D284" s="9">
        <f>ROUND(C284,0)</f>
        <v>761116</v>
      </c>
    </row>
    <row r="285" spans="1:4">
      <c r="A285" s="77">
        <v>21131121110</v>
      </c>
      <c r="B285" s="57" t="s">
        <v>198</v>
      </c>
      <c r="C285" s="17">
        <v>8975488.4459518064</v>
      </c>
      <c r="D285" s="9">
        <f>ROUND(C285,0)</f>
        <v>8975488</v>
      </c>
    </row>
    <row r="286" spans="1:4">
      <c r="A286" s="77"/>
      <c r="B286" s="57"/>
      <c r="C286" s="17"/>
      <c r="D286" s="9"/>
    </row>
    <row r="287" spans="1:4">
      <c r="A287" s="76">
        <v>2113113</v>
      </c>
      <c r="B287" s="52" t="s">
        <v>225</v>
      </c>
      <c r="C287" s="16">
        <f>+C288</f>
        <v>210105813.43407255</v>
      </c>
      <c r="D287" s="5">
        <f>+D288</f>
        <v>210105814</v>
      </c>
    </row>
    <row r="288" spans="1:4">
      <c r="A288" s="76">
        <v>21131131</v>
      </c>
      <c r="B288" s="52" t="s">
        <v>165</v>
      </c>
      <c r="C288" s="16">
        <f>+C289</f>
        <v>210105813.43407255</v>
      </c>
      <c r="D288" s="5">
        <f>+D289</f>
        <v>210105814</v>
      </c>
    </row>
    <row r="289" spans="1:4">
      <c r="A289" s="76">
        <v>211311311</v>
      </c>
      <c r="B289" s="52" t="s">
        <v>188</v>
      </c>
      <c r="C289" s="16">
        <f>SUM(C290:C296)</f>
        <v>210105813.43407255</v>
      </c>
      <c r="D289" s="5">
        <f>SUM(D290:D296)</f>
        <v>210105814</v>
      </c>
    </row>
    <row r="290" spans="1:4">
      <c r="A290" s="77">
        <v>21131131101</v>
      </c>
      <c r="B290" s="57" t="s">
        <v>189</v>
      </c>
      <c r="C290" s="17">
        <v>163801841.45712003</v>
      </c>
      <c r="D290" s="9">
        <f>ROUND(C290,0)</f>
        <v>163801841</v>
      </c>
    </row>
    <row r="291" spans="1:4">
      <c r="A291" s="77">
        <v>21131131104</v>
      </c>
      <c r="B291" s="57" t="s">
        <v>192</v>
      </c>
      <c r="C291" s="17">
        <v>15265309.63249819</v>
      </c>
      <c r="D291" s="9">
        <f>ROUND(C291,0)</f>
        <v>15265310</v>
      </c>
    </row>
    <row r="292" spans="1:4">
      <c r="A292" s="77">
        <v>21131131105</v>
      </c>
      <c r="B292" s="57" t="s">
        <v>193</v>
      </c>
      <c r="C292" s="17">
        <v>7034254.6786551662</v>
      </c>
      <c r="D292" s="9">
        <f>ROUND(C292,0)</f>
        <v>7034255</v>
      </c>
    </row>
    <row r="293" spans="1:4">
      <c r="A293" s="77">
        <v>21131131106</v>
      </c>
      <c r="B293" s="57" t="s">
        <v>194</v>
      </c>
      <c r="C293" s="17">
        <v>5020270.830604</v>
      </c>
      <c r="D293" s="9">
        <f>ROUND(C293,0)</f>
        <v>5020271</v>
      </c>
    </row>
    <row r="294" spans="1:4">
      <c r="A294" s="77">
        <v>21131131107</v>
      </c>
      <c r="B294" s="57" t="s">
        <v>195</v>
      </c>
      <c r="C294" s="17">
        <v>7327348.6235991316</v>
      </c>
      <c r="D294" s="9">
        <f>ROUND(C294,0)</f>
        <v>7327349</v>
      </c>
    </row>
    <row r="295" spans="1:4">
      <c r="A295" s="77">
        <v>21131131109</v>
      </c>
      <c r="B295" s="57" t="s">
        <v>197</v>
      </c>
      <c r="C295" s="17">
        <v>910010.23031733336</v>
      </c>
      <c r="D295" s="9">
        <f>ROUND(C295,0)</f>
        <v>910010</v>
      </c>
    </row>
    <row r="296" spans="1:4">
      <c r="A296" s="77">
        <v>21131131110</v>
      </c>
      <c r="B296" s="57" t="s">
        <v>198</v>
      </c>
      <c r="C296" s="17">
        <v>10746777.981278727</v>
      </c>
      <c r="D296" s="9">
        <f>ROUND(C296,0)</f>
        <v>10746778</v>
      </c>
    </row>
    <row r="297" spans="1:4">
      <c r="A297" s="77"/>
      <c r="B297" s="57"/>
      <c r="C297" s="17"/>
      <c r="D297" s="9"/>
    </row>
    <row r="298" spans="1:4">
      <c r="A298" s="76">
        <v>2113114</v>
      </c>
      <c r="B298" s="52" t="s">
        <v>226</v>
      </c>
      <c r="C298" s="16">
        <f>+C299</f>
        <v>381628244.48117381</v>
      </c>
      <c r="D298" s="5">
        <f>+D299</f>
        <v>381628246</v>
      </c>
    </row>
    <row r="299" spans="1:4">
      <c r="A299" s="76">
        <v>21131141</v>
      </c>
      <c r="B299" s="52" t="s">
        <v>165</v>
      </c>
      <c r="C299" s="16">
        <f>+C300</f>
        <v>381628244.48117381</v>
      </c>
      <c r="D299" s="5">
        <f>+D300</f>
        <v>381628246</v>
      </c>
    </row>
    <row r="300" spans="1:4">
      <c r="A300" s="76">
        <v>211311411</v>
      </c>
      <c r="B300" s="52" t="s">
        <v>188</v>
      </c>
      <c r="C300" s="16">
        <f>SUM(C301:C307)</f>
        <v>381628244.48117381</v>
      </c>
      <c r="D300" s="5">
        <f>SUM(D301:D307)</f>
        <v>381628246</v>
      </c>
    </row>
    <row r="301" spans="1:4">
      <c r="A301" s="77">
        <v>21131141101</v>
      </c>
      <c r="B301" s="57" t="s">
        <v>189</v>
      </c>
      <c r="C301" s="17">
        <v>297949973.05824</v>
      </c>
      <c r="D301" s="9">
        <f>ROUND(C301,0)</f>
        <v>297949973</v>
      </c>
    </row>
    <row r="302" spans="1:4">
      <c r="A302" s="77">
        <v>21131141104</v>
      </c>
      <c r="B302" s="57" t="s">
        <v>192</v>
      </c>
      <c r="C302" s="17">
        <v>27727157.53452076</v>
      </c>
      <c r="D302" s="9">
        <f>ROUND(C302,0)</f>
        <v>27727158</v>
      </c>
    </row>
    <row r="303" spans="1:4">
      <c r="A303" s="77">
        <v>21131141105</v>
      </c>
      <c r="B303" s="57" t="s">
        <v>193</v>
      </c>
      <c r="C303" s="17">
        <v>12776674.191907167</v>
      </c>
      <c r="D303" s="9">
        <f>ROUND(C303,0)</f>
        <v>12776674</v>
      </c>
    </row>
    <row r="304" spans="1:4">
      <c r="A304" s="77">
        <v>21131141106</v>
      </c>
      <c r="B304" s="57" t="s">
        <v>194</v>
      </c>
      <c r="C304" s="17">
        <v>8690207.5475319996</v>
      </c>
      <c r="D304" s="9">
        <f>ROUND(C304,0)</f>
        <v>8690208</v>
      </c>
    </row>
    <row r="305" spans="1:4">
      <c r="A305" s="77">
        <v>21131141107</v>
      </c>
      <c r="B305" s="57" t="s">
        <v>195</v>
      </c>
      <c r="C305" s="17">
        <v>13309035.616569964</v>
      </c>
      <c r="D305" s="9">
        <f>ROUND(C305,0)</f>
        <v>13309036</v>
      </c>
    </row>
    <row r="306" spans="1:4">
      <c r="A306" s="77">
        <v>21131141109</v>
      </c>
      <c r="B306" s="57" t="s">
        <v>197</v>
      </c>
      <c r="C306" s="17">
        <v>1655277.6281013333</v>
      </c>
      <c r="D306" s="9">
        <f>ROUND(C306,0)</f>
        <v>1655278</v>
      </c>
    </row>
    <row r="307" spans="1:4">
      <c r="A307" s="77">
        <v>21131141110</v>
      </c>
      <c r="B307" s="57" t="s">
        <v>198</v>
      </c>
      <c r="C307" s="17">
        <v>19519918.904302616</v>
      </c>
      <c r="D307" s="9">
        <f>ROUND(C307,0)</f>
        <v>19519919</v>
      </c>
    </row>
    <row r="308" spans="1:4">
      <c r="A308" s="77"/>
      <c r="B308" s="57"/>
      <c r="C308" s="17"/>
      <c r="D308" s="9"/>
    </row>
    <row r="309" spans="1:4">
      <c r="A309" s="76">
        <v>2113115</v>
      </c>
      <c r="B309" s="52" t="s">
        <v>227</v>
      </c>
      <c r="C309" s="16">
        <f>+C310</f>
        <v>345049615.10975558</v>
      </c>
      <c r="D309" s="5">
        <f>+D310</f>
        <v>345049615</v>
      </c>
    </row>
    <row r="310" spans="1:4">
      <c r="A310" s="76">
        <v>21131151</v>
      </c>
      <c r="B310" s="52" t="s">
        <v>165</v>
      </c>
      <c r="C310" s="16">
        <f>+C311</f>
        <v>345049615.10975558</v>
      </c>
      <c r="D310" s="5">
        <f>+D311</f>
        <v>345049615</v>
      </c>
    </row>
    <row r="311" spans="1:4">
      <c r="A311" s="76">
        <v>211311511</v>
      </c>
      <c r="B311" s="52" t="s">
        <v>188</v>
      </c>
      <c r="C311" s="16">
        <f>SUM(C312:C318)</f>
        <v>345049615.10975558</v>
      </c>
      <c r="D311" s="5">
        <f>SUM(D312:D318)</f>
        <v>345049615</v>
      </c>
    </row>
    <row r="312" spans="1:4">
      <c r="A312" s="77">
        <v>21131151101</v>
      </c>
      <c r="B312" s="57" t="s">
        <v>189</v>
      </c>
      <c r="C312" s="17">
        <v>269391809.99424005</v>
      </c>
      <c r="D312" s="9">
        <f>ROUND(C312,0)</f>
        <v>269391810</v>
      </c>
    </row>
    <row r="313" spans="1:4">
      <c r="A313" s="77">
        <v>21131151104</v>
      </c>
      <c r="B313" s="57" t="s">
        <v>192</v>
      </c>
      <c r="C313" s="17">
        <v>25069541.297659144</v>
      </c>
      <c r="D313" s="9">
        <f>ROUND(C313,0)</f>
        <v>25069541</v>
      </c>
    </row>
    <row r="314" spans="1:4">
      <c r="A314" s="77">
        <v>21131151105</v>
      </c>
      <c r="B314" s="57" t="s">
        <v>193</v>
      </c>
      <c r="C314" s="17">
        <v>11552044.629961334</v>
      </c>
      <c r="D314" s="9">
        <f>ROUND(C314,0)</f>
        <v>11552045</v>
      </c>
    </row>
    <row r="315" spans="1:4">
      <c r="A315" s="77">
        <v>21131151106</v>
      </c>
      <c r="B315" s="57" t="s">
        <v>194</v>
      </c>
      <c r="C315" s="17">
        <v>7857261.1248319997</v>
      </c>
      <c r="D315" s="9">
        <f>ROUND(C315,0)</f>
        <v>7857261</v>
      </c>
    </row>
    <row r="316" spans="1:4">
      <c r="A316" s="77">
        <v>21131151107</v>
      </c>
      <c r="B316" s="57" t="s">
        <v>195</v>
      </c>
      <c r="C316" s="17">
        <v>12033379.822876388</v>
      </c>
      <c r="D316" s="9">
        <f>ROUND(C316,0)</f>
        <v>12033380</v>
      </c>
    </row>
    <row r="317" spans="1:4">
      <c r="A317" s="77">
        <v>21131151109</v>
      </c>
      <c r="B317" s="57" t="s">
        <v>197</v>
      </c>
      <c r="C317" s="17">
        <v>1496621.1666346667</v>
      </c>
      <c r="D317" s="9">
        <f>ROUND(C317,0)</f>
        <v>1496621</v>
      </c>
    </row>
    <row r="318" spans="1:4">
      <c r="A318" s="77">
        <v>21131151110</v>
      </c>
      <c r="B318" s="57" t="s">
        <v>198</v>
      </c>
      <c r="C318" s="17">
        <v>17648957.073552035</v>
      </c>
      <c r="D318" s="9">
        <f>ROUND(C318,0)</f>
        <v>17648957</v>
      </c>
    </row>
    <row r="319" spans="1:4">
      <c r="A319" s="77"/>
      <c r="B319" s="57"/>
      <c r="C319" s="17"/>
      <c r="D319" s="9"/>
    </row>
    <row r="320" spans="1:4">
      <c r="A320" s="76">
        <v>2113116</v>
      </c>
      <c r="B320" s="52" t="s">
        <v>228</v>
      </c>
      <c r="C320" s="16">
        <f>+C321</f>
        <v>77301929.280703723</v>
      </c>
      <c r="D320" s="5">
        <f>+D321</f>
        <v>77301929</v>
      </c>
    </row>
    <row r="321" spans="1:4">
      <c r="A321" s="76">
        <v>21131161</v>
      </c>
      <c r="B321" s="52" t="s">
        <v>165</v>
      </c>
      <c r="C321" s="16">
        <f>+C322</f>
        <v>77301929.280703723</v>
      </c>
      <c r="D321" s="5">
        <f>+D322</f>
        <v>77301929</v>
      </c>
    </row>
    <row r="322" spans="1:4">
      <c r="A322" s="76">
        <v>211311611</v>
      </c>
      <c r="B322" s="52" t="s">
        <v>188</v>
      </c>
      <c r="C322" s="16">
        <f>SUM(C323:C329)</f>
        <v>77301929.280703723</v>
      </c>
      <c r="D322" s="5">
        <f>SUM(D323:D329)</f>
        <v>77301929</v>
      </c>
    </row>
    <row r="323" spans="1:4">
      <c r="A323" s="77">
        <v>21131161101</v>
      </c>
      <c r="B323" s="57" t="s">
        <v>189</v>
      </c>
      <c r="C323" s="17">
        <v>60352209.459360003</v>
      </c>
      <c r="D323" s="9">
        <f>ROUND(C323,0)</f>
        <v>60352209</v>
      </c>
    </row>
    <row r="324" spans="1:4">
      <c r="A324" s="77">
        <v>21131161104</v>
      </c>
      <c r="B324" s="57" t="s">
        <v>192</v>
      </c>
      <c r="C324" s="17">
        <v>5616363.0493397349</v>
      </c>
      <c r="D324" s="9">
        <f>ROUND(C324,0)</f>
        <v>5616363</v>
      </c>
    </row>
    <row r="325" spans="1:4">
      <c r="A325" s="77">
        <v>21131161105</v>
      </c>
      <c r="B325" s="57" t="s">
        <v>193</v>
      </c>
      <c r="C325" s="17">
        <v>2588020.0931357499</v>
      </c>
      <c r="D325" s="9">
        <f>ROUND(C325,0)</f>
        <v>2588020</v>
      </c>
    </row>
    <row r="326" spans="1:4">
      <c r="A326" s="77">
        <v>21131161106</v>
      </c>
      <c r="B326" s="57" t="s">
        <v>194</v>
      </c>
      <c r="C326" s="17">
        <v>1760272.775898</v>
      </c>
      <c r="D326" s="9">
        <f>ROUND(C326,0)</f>
        <v>1760273</v>
      </c>
    </row>
    <row r="327" spans="1:4">
      <c r="A327" s="77">
        <v>21131161107</v>
      </c>
      <c r="B327" s="57" t="s">
        <v>195</v>
      </c>
      <c r="C327" s="17">
        <v>2695854.2636830728</v>
      </c>
      <c r="D327" s="9">
        <f>ROUND(C327,0)</f>
        <v>2695854</v>
      </c>
    </row>
    <row r="328" spans="1:4">
      <c r="A328" s="77">
        <v>21131161109</v>
      </c>
      <c r="B328" s="57" t="s">
        <v>197</v>
      </c>
      <c r="C328" s="17">
        <v>335290.05255199998</v>
      </c>
      <c r="D328" s="9">
        <f>ROUND(C328,0)</f>
        <v>335290</v>
      </c>
    </row>
    <row r="329" spans="1:4">
      <c r="A329" s="77">
        <v>21131161110</v>
      </c>
      <c r="B329" s="57" t="s">
        <v>198</v>
      </c>
      <c r="C329" s="17">
        <v>3953919.5867351736</v>
      </c>
      <c r="D329" s="9">
        <f>ROUND(C329,0)</f>
        <v>3953920</v>
      </c>
    </row>
    <row r="330" spans="1:4">
      <c r="A330" s="77"/>
      <c r="B330" s="57"/>
      <c r="C330" s="17"/>
      <c r="D330" s="9"/>
    </row>
    <row r="331" spans="1:4">
      <c r="A331" s="76">
        <v>21132</v>
      </c>
      <c r="B331" s="52" t="s">
        <v>229</v>
      </c>
      <c r="C331" s="16">
        <f>+C332+C346+C354</f>
        <v>4749875345.3999996</v>
      </c>
      <c r="D331" s="5">
        <f>+D332+D346+D354</f>
        <v>4749875347</v>
      </c>
    </row>
    <row r="332" spans="1:4">
      <c r="A332" s="76">
        <v>211321</v>
      </c>
      <c r="B332" s="52" t="s">
        <v>230</v>
      </c>
      <c r="C332" s="16">
        <f>+C333+C336</f>
        <v>177343143.11999997</v>
      </c>
      <c r="D332" s="5">
        <f>+D333+D336</f>
        <v>177343143</v>
      </c>
    </row>
    <row r="333" spans="1:4">
      <c r="A333" s="76">
        <v>2113211</v>
      </c>
      <c r="B333" s="52" t="s">
        <v>231</v>
      </c>
      <c r="C333" s="16">
        <f>+C334</f>
        <v>1255082.3999999999</v>
      </c>
      <c r="D333" s="5">
        <f>+D334</f>
        <v>1255082</v>
      </c>
    </row>
    <row r="334" spans="1:4">
      <c r="A334" s="77">
        <v>211321101</v>
      </c>
      <c r="B334" s="57" t="s">
        <v>232</v>
      </c>
      <c r="C334" s="17">
        <v>1255082.3999999999</v>
      </c>
      <c r="D334" s="9">
        <f>ROUND(C334,0)</f>
        <v>1255082</v>
      </c>
    </row>
    <row r="335" spans="1:4">
      <c r="A335" s="77"/>
      <c r="B335" s="57"/>
      <c r="C335" s="17"/>
      <c r="D335" s="9"/>
    </row>
    <row r="336" spans="1:4">
      <c r="A336" s="76">
        <v>2113212</v>
      </c>
      <c r="B336" s="52" t="s">
        <v>233</v>
      </c>
      <c r="C336" s="16">
        <f>SUM(C337:C344)</f>
        <v>176088060.71999997</v>
      </c>
      <c r="D336" s="5">
        <f>SUM(D337:D344)</f>
        <v>176088061</v>
      </c>
    </row>
    <row r="337" spans="1:4">
      <c r="A337" s="77">
        <v>211321201</v>
      </c>
      <c r="B337" s="57" t="s">
        <v>234</v>
      </c>
      <c r="C337" s="17">
        <v>94929868.799999997</v>
      </c>
      <c r="D337" s="9">
        <f>ROUND(C337,0)</f>
        <v>94929869</v>
      </c>
    </row>
    <row r="338" spans="1:4">
      <c r="A338" s="77">
        <v>211321202</v>
      </c>
      <c r="B338" s="57" t="s">
        <v>235</v>
      </c>
      <c r="C338" s="17">
        <v>11147413.68</v>
      </c>
      <c r="D338" s="9">
        <f>ROUND(C338,0)</f>
        <v>11147414</v>
      </c>
    </row>
    <row r="339" spans="1:4">
      <c r="A339" s="77">
        <v>211321203</v>
      </c>
      <c r="B339" s="57" t="s">
        <v>236</v>
      </c>
      <c r="C339" s="17">
        <v>1186623.3600000001</v>
      </c>
      <c r="D339" s="9">
        <f>ROUND(C339,0)</f>
        <v>1186623</v>
      </c>
    </row>
    <row r="340" spans="1:4">
      <c r="A340" s="77">
        <v>211321204</v>
      </c>
      <c r="B340" s="57" t="s">
        <v>237</v>
      </c>
      <c r="C340" s="17">
        <v>17799350.399999999</v>
      </c>
      <c r="D340" s="9">
        <f>ROUND(C340,0)</f>
        <v>17799350</v>
      </c>
    </row>
    <row r="341" spans="1:4">
      <c r="A341" s="77">
        <v>211321205</v>
      </c>
      <c r="B341" s="57" t="s">
        <v>238</v>
      </c>
      <c r="C341" s="17">
        <v>2373246.7200000002</v>
      </c>
      <c r="D341" s="9">
        <f>ROUND(C341,0)</f>
        <v>2373247</v>
      </c>
    </row>
    <row r="342" spans="1:4">
      <c r="A342" s="77">
        <v>211321206</v>
      </c>
      <c r="B342" s="57" t="s">
        <v>239</v>
      </c>
      <c r="C342" s="17">
        <v>5933116.7999999998</v>
      </c>
      <c r="D342" s="9">
        <f>ROUND(C342,0)</f>
        <v>5933117</v>
      </c>
    </row>
    <row r="343" spans="1:4">
      <c r="A343" s="77">
        <v>211321207</v>
      </c>
      <c r="B343" s="57" t="s">
        <v>240</v>
      </c>
      <c r="C343" s="17">
        <v>1186623.3600000001</v>
      </c>
      <c r="D343" s="9">
        <f>ROUND(C343,0)</f>
        <v>1186623</v>
      </c>
    </row>
    <row r="344" spans="1:4">
      <c r="A344" s="77">
        <v>211321208</v>
      </c>
      <c r="B344" s="57" t="s">
        <v>241</v>
      </c>
      <c r="C344" s="17">
        <v>41531817.600000001</v>
      </c>
      <c r="D344" s="9">
        <f>ROUND(C344,0)</f>
        <v>41531818</v>
      </c>
    </row>
    <row r="345" spans="1:4">
      <c r="A345" s="77"/>
      <c r="B345" s="57"/>
      <c r="C345" s="17"/>
      <c r="D345" s="9"/>
    </row>
    <row r="346" spans="1:4">
      <c r="A346" s="76">
        <v>211322</v>
      </c>
      <c r="B346" s="52" t="s">
        <v>242</v>
      </c>
      <c r="C346" s="16">
        <f>+C347</f>
        <v>1162634712</v>
      </c>
      <c r="D346" s="5">
        <f>+D347</f>
        <v>1162634712</v>
      </c>
    </row>
    <row r="347" spans="1:4">
      <c r="A347" s="76">
        <v>21132202</v>
      </c>
      <c r="B347" s="52" t="s">
        <v>233</v>
      </c>
      <c r="C347" s="16">
        <f>SUM(C348:C352)</f>
        <v>1162634712</v>
      </c>
      <c r="D347" s="5">
        <f>SUM(D348:D352)</f>
        <v>1162634712</v>
      </c>
    </row>
    <row r="348" spans="1:4">
      <c r="A348" s="77">
        <v>2113220201</v>
      </c>
      <c r="B348" s="57" t="s">
        <v>243</v>
      </c>
      <c r="C348" s="17">
        <v>767970000</v>
      </c>
      <c r="D348" s="9">
        <f>ROUND(C348,0)</f>
        <v>767970000</v>
      </c>
    </row>
    <row r="349" spans="1:4">
      <c r="A349" s="77">
        <v>2113220202</v>
      </c>
      <c r="B349" s="57" t="s">
        <v>244</v>
      </c>
      <c r="C349" s="17">
        <v>114098400</v>
      </c>
      <c r="D349" s="9">
        <f>ROUND(C349,0)</f>
        <v>114098400</v>
      </c>
    </row>
    <row r="350" spans="1:4">
      <c r="A350" s="77">
        <v>2113220203</v>
      </c>
      <c r="B350" s="57" t="s">
        <v>245</v>
      </c>
      <c r="C350" s="17">
        <v>182557440</v>
      </c>
      <c r="D350" s="9">
        <f>ROUND(C350,0)</f>
        <v>182557440</v>
      </c>
    </row>
    <row r="351" spans="1:4">
      <c r="A351" s="77">
        <v>2113220204</v>
      </c>
      <c r="B351" s="57" t="s">
        <v>246</v>
      </c>
      <c r="C351" s="17">
        <v>94701672</v>
      </c>
      <c r="D351" s="9">
        <f>ROUND(C351,0)</f>
        <v>94701672</v>
      </c>
    </row>
    <row r="352" spans="1:4">
      <c r="A352" s="77">
        <v>2113220205</v>
      </c>
      <c r="B352" s="57" t="s">
        <v>239</v>
      </c>
      <c r="C352" s="17">
        <v>3307200</v>
      </c>
      <c r="D352" s="9">
        <f>ROUND(C352,0)</f>
        <v>3307200</v>
      </c>
    </row>
    <row r="353" spans="1:4">
      <c r="A353" s="77"/>
      <c r="B353" s="57"/>
      <c r="C353" s="26"/>
      <c r="D353" s="9"/>
    </row>
    <row r="354" spans="1:4">
      <c r="A354" s="76">
        <v>211323</v>
      </c>
      <c r="B354" s="52" t="s">
        <v>247</v>
      </c>
      <c r="C354" s="27">
        <f>+C355+C361+C377</f>
        <v>3409897490.2799997</v>
      </c>
      <c r="D354" s="8">
        <f>+D355+D361+D377</f>
        <v>3409897492</v>
      </c>
    </row>
    <row r="355" spans="1:4">
      <c r="A355" s="76">
        <v>2113231</v>
      </c>
      <c r="B355" s="52" t="s">
        <v>248</v>
      </c>
      <c r="C355" s="25">
        <f>SUM(C356:C359)</f>
        <v>454602218.6085121</v>
      </c>
      <c r="D355" s="7">
        <f>SUM(D356:D359)</f>
        <v>454602219</v>
      </c>
    </row>
    <row r="356" spans="1:4">
      <c r="A356" s="77">
        <v>211323101</v>
      </c>
      <c r="B356" s="57" t="s">
        <v>232</v>
      </c>
      <c r="C356" s="17">
        <v>311294628.20851207</v>
      </c>
      <c r="D356" s="9">
        <f>ROUND(C356,0)</f>
        <v>311294628</v>
      </c>
    </row>
    <row r="357" spans="1:4">
      <c r="A357" s="77">
        <v>211323102</v>
      </c>
      <c r="B357" s="57" t="s">
        <v>249</v>
      </c>
      <c r="C357" s="17">
        <v>35598700.799999997</v>
      </c>
      <c r="D357" s="9">
        <f>ROUND(C357,0)</f>
        <v>35598701</v>
      </c>
    </row>
    <row r="358" spans="1:4">
      <c r="A358" s="77">
        <v>211323103</v>
      </c>
      <c r="B358" s="57" t="s">
        <v>250</v>
      </c>
      <c r="C358" s="17">
        <v>101775772.8</v>
      </c>
      <c r="D358" s="9">
        <f>ROUND(C358,0)</f>
        <v>101775773</v>
      </c>
    </row>
    <row r="359" spans="1:4">
      <c r="A359" s="77">
        <v>211323104</v>
      </c>
      <c r="B359" s="57" t="s">
        <v>251</v>
      </c>
      <c r="C359" s="17">
        <v>5933116.7999999998</v>
      </c>
      <c r="D359" s="9">
        <f>ROUND(C359,0)</f>
        <v>5933117</v>
      </c>
    </row>
    <row r="360" spans="1:4">
      <c r="A360" s="77"/>
      <c r="B360" s="57"/>
      <c r="C360" s="17"/>
      <c r="D360" s="9"/>
    </row>
    <row r="361" spans="1:4">
      <c r="A361" s="76">
        <v>2113232</v>
      </c>
      <c r="B361" s="52" t="s">
        <v>233</v>
      </c>
      <c r="C361" s="16">
        <f>SUM(C362:C375)</f>
        <v>2772737831.6714878</v>
      </c>
      <c r="D361" s="5">
        <f>SUM(D362:D375)</f>
        <v>2772737833</v>
      </c>
    </row>
    <row r="362" spans="1:4">
      <c r="A362" s="77">
        <v>211323201</v>
      </c>
      <c r="B362" s="57" t="s">
        <v>234</v>
      </c>
      <c r="C362" s="17">
        <v>247572000</v>
      </c>
      <c r="D362" s="9">
        <f>ROUND(C362,0)</f>
        <v>247572000</v>
      </c>
    </row>
    <row r="363" spans="1:4">
      <c r="A363" s="77">
        <v>211323202</v>
      </c>
      <c r="B363" s="57" t="s">
        <v>235</v>
      </c>
      <c r="C363" s="17">
        <v>855738000</v>
      </c>
      <c r="D363" s="9">
        <f>ROUND(C363,0)</f>
        <v>855738000</v>
      </c>
    </row>
    <row r="364" spans="1:4">
      <c r="A364" s="77">
        <v>211323203</v>
      </c>
      <c r="B364" s="57" t="s">
        <v>252</v>
      </c>
      <c r="C364" s="17">
        <v>349905599.79148793</v>
      </c>
      <c r="D364" s="9">
        <f>ROUND(C364,0)</f>
        <v>349905600</v>
      </c>
    </row>
    <row r="365" spans="1:4">
      <c r="A365" s="77">
        <v>211323204</v>
      </c>
      <c r="B365" s="57" t="s">
        <v>253</v>
      </c>
      <c r="C365" s="17">
        <v>35598700.799999997</v>
      </c>
      <c r="D365" s="9">
        <f>ROUND(C365,0)</f>
        <v>35598701</v>
      </c>
    </row>
    <row r="366" spans="1:4">
      <c r="A366" s="77">
        <v>211323205</v>
      </c>
      <c r="B366" s="57" t="s">
        <v>238</v>
      </c>
      <c r="C366" s="17">
        <v>96013803.599999994</v>
      </c>
      <c r="D366" s="9">
        <f>ROUND(C366,0)</f>
        <v>96013804</v>
      </c>
    </row>
    <row r="367" spans="1:4">
      <c r="A367" s="77">
        <v>211323206</v>
      </c>
      <c r="B367" s="57" t="s">
        <v>240</v>
      </c>
      <c r="C367" s="17">
        <v>114098400</v>
      </c>
      <c r="D367" s="9">
        <f>ROUND(C367,0)</f>
        <v>114098400</v>
      </c>
    </row>
    <row r="368" spans="1:4">
      <c r="A368" s="77">
        <v>211323207</v>
      </c>
      <c r="B368" s="57" t="s">
        <v>254</v>
      </c>
      <c r="C368" s="17">
        <v>296655840</v>
      </c>
      <c r="D368" s="9">
        <f>ROUND(C368,0)</f>
        <v>296655840</v>
      </c>
    </row>
    <row r="369" spans="1:4">
      <c r="A369" s="77">
        <v>211323208</v>
      </c>
      <c r="B369" s="57" t="s">
        <v>255</v>
      </c>
      <c r="C369" s="17">
        <v>109762660.8</v>
      </c>
      <c r="D369" s="9">
        <f>ROUND(C369,0)</f>
        <v>109762661</v>
      </c>
    </row>
    <row r="370" spans="1:4">
      <c r="A370" s="77">
        <v>211323209</v>
      </c>
      <c r="B370" s="57" t="s">
        <v>256</v>
      </c>
      <c r="C370" s="17">
        <v>213592204.80000001</v>
      </c>
      <c r="D370" s="9">
        <f>ROUND(C370,0)</f>
        <v>213592205</v>
      </c>
    </row>
    <row r="371" spans="1:4">
      <c r="A371" s="77">
        <v>211323210</v>
      </c>
      <c r="B371" s="57" t="s">
        <v>257</v>
      </c>
      <c r="C371" s="17">
        <v>5933116.7999999998</v>
      </c>
      <c r="D371" s="9">
        <f>ROUND(C371,0)</f>
        <v>5933117</v>
      </c>
    </row>
    <row r="372" spans="1:4">
      <c r="A372" s="77">
        <v>211323211</v>
      </c>
      <c r="B372" s="57" t="s">
        <v>258</v>
      </c>
      <c r="C372" s="17">
        <v>3559870.08</v>
      </c>
      <c r="D372" s="9">
        <f>ROUND(C372,0)</f>
        <v>3559870</v>
      </c>
    </row>
    <row r="373" spans="1:4">
      <c r="A373" s="78">
        <v>211323212</v>
      </c>
      <c r="B373" s="84" t="s">
        <v>259</v>
      </c>
      <c r="C373" s="17">
        <v>285246000</v>
      </c>
      <c r="D373" s="9">
        <f>ROUND(C373,0)</f>
        <v>285246000</v>
      </c>
    </row>
    <row r="374" spans="1:4">
      <c r="A374" s="78">
        <v>211323213</v>
      </c>
      <c r="B374" s="84" t="s">
        <v>825</v>
      </c>
      <c r="C374" s="17">
        <v>17114760</v>
      </c>
      <c r="D374" s="9">
        <f>ROUND(C374,0)</f>
        <v>17114760</v>
      </c>
    </row>
    <row r="375" spans="1:4">
      <c r="A375" s="78">
        <v>211323214</v>
      </c>
      <c r="B375" s="84" t="s">
        <v>260</v>
      </c>
      <c r="C375" s="17">
        <v>141946875</v>
      </c>
      <c r="D375" s="9">
        <f>ROUND(C375,0)</f>
        <v>141946875</v>
      </c>
    </row>
    <row r="376" spans="1:4">
      <c r="A376" s="79"/>
      <c r="B376" s="85"/>
      <c r="C376" s="28"/>
      <c r="D376" s="9"/>
    </row>
    <row r="377" spans="1:4">
      <c r="A377" s="75">
        <v>2113233</v>
      </c>
      <c r="B377" s="52" t="s">
        <v>261</v>
      </c>
      <c r="C377" s="25">
        <f>SUM(C378:C380)</f>
        <v>182557440</v>
      </c>
      <c r="D377" s="7">
        <f>SUM(D378:D380)</f>
        <v>182557440</v>
      </c>
    </row>
    <row r="378" spans="1:4">
      <c r="A378" s="78">
        <v>211323301</v>
      </c>
      <c r="B378" s="84" t="s">
        <v>262</v>
      </c>
      <c r="C378" s="17">
        <v>148327920</v>
      </c>
      <c r="D378" s="9">
        <f>ROUND(C378,0)</f>
        <v>148327920</v>
      </c>
    </row>
    <row r="379" spans="1:4">
      <c r="A379" s="78">
        <v>211323302</v>
      </c>
      <c r="B379" s="84" t="s">
        <v>263</v>
      </c>
      <c r="C379" s="17">
        <v>28524600</v>
      </c>
      <c r="D379" s="9">
        <f>ROUND(C379,0)</f>
        <v>28524600</v>
      </c>
    </row>
    <row r="380" spans="1:4">
      <c r="A380" s="77">
        <v>211323303</v>
      </c>
      <c r="B380" s="57" t="s">
        <v>264</v>
      </c>
      <c r="C380" s="17">
        <v>5704920</v>
      </c>
      <c r="D380" s="9">
        <f>ROUND(C380,0)</f>
        <v>5704920</v>
      </c>
    </row>
    <row r="381" spans="1:4">
      <c r="A381" s="73"/>
      <c r="B381" s="83"/>
      <c r="C381" s="17"/>
      <c r="D381" s="9"/>
    </row>
    <row r="382" spans="1:4">
      <c r="A382" s="74">
        <v>21133</v>
      </c>
      <c r="B382" s="47" t="s">
        <v>173</v>
      </c>
      <c r="C382" s="16">
        <f>+C383</f>
        <v>36261212872.058228</v>
      </c>
      <c r="D382" s="5">
        <f>+D383</f>
        <v>36261212871</v>
      </c>
    </row>
    <row r="383" spans="1:4">
      <c r="A383" s="74">
        <v>211331</v>
      </c>
      <c r="B383" s="47" t="s">
        <v>265</v>
      </c>
      <c r="C383" s="16">
        <f>SUM(C384:C387)</f>
        <v>36261212872.058228</v>
      </c>
      <c r="D383" s="5">
        <f>SUM(D384:D387)</f>
        <v>36261212871</v>
      </c>
    </row>
    <row r="384" spans="1:4">
      <c r="A384" s="80">
        <v>21133101</v>
      </c>
      <c r="B384" s="48" t="s">
        <v>266</v>
      </c>
      <c r="C384" s="17">
        <v>34861670957.351555</v>
      </c>
      <c r="D384" s="9">
        <f>ROUND(C384,0)</f>
        <v>34861670957</v>
      </c>
    </row>
    <row r="385" spans="1:4">
      <c r="A385" s="80">
        <v>21133102</v>
      </c>
      <c r="B385" s="48" t="s">
        <v>267</v>
      </c>
      <c r="C385" s="17">
        <v>1099593861.095247</v>
      </c>
      <c r="D385" s="9">
        <f>ROUND(C385,0)</f>
        <v>1099593861</v>
      </c>
    </row>
    <row r="386" spans="1:4">
      <c r="A386" s="80">
        <v>21133103</v>
      </c>
      <c r="B386" s="48" t="s">
        <v>268</v>
      </c>
      <c r="C386" s="17">
        <v>131951263.33142965</v>
      </c>
      <c r="D386" s="9">
        <f>ROUND(C386,0)</f>
        <v>131951263</v>
      </c>
    </row>
    <row r="387" spans="1:4">
      <c r="A387" s="80">
        <v>21133104</v>
      </c>
      <c r="B387" s="48" t="s">
        <v>269</v>
      </c>
      <c r="C387" s="17">
        <v>167996790.28</v>
      </c>
      <c r="D387" s="9">
        <f>ROUND(C387,0)</f>
        <v>167996790</v>
      </c>
    </row>
    <row r="388" spans="1:4">
      <c r="A388" s="73"/>
      <c r="B388" s="86"/>
      <c r="C388" s="17"/>
      <c r="D388" s="9"/>
    </row>
    <row r="389" spans="1:4">
      <c r="A389" s="72" t="s">
        <v>270</v>
      </c>
      <c r="B389" s="82" t="s">
        <v>271</v>
      </c>
      <c r="C389" s="16">
        <f>+C390</f>
        <v>37356434586.042725</v>
      </c>
      <c r="D389" s="5">
        <f>+D390</f>
        <v>37356434586</v>
      </c>
    </row>
    <row r="390" spans="1:4">
      <c r="A390" s="72" t="s">
        <v>272</v>
      </c>
      <c r="B390" s="82" t="s">
        <v>273</v>
      </c>
      <c r="C390" s="16">
        <f>SUM(C391:C393)</f>
        <v>37356434586.042725</v>
      </c>
      <c r="D390" s="5">
        <f>SUM(D391:D393)</f>
        <v>37356434586</v>
      </c>
    </row>
    <row r="391" spans="1:4">
      <c r="A391" s="73" t="s">
        <v>807</v>
      </c>
      <c r="B391" s="48" t="s">
        <v>274</v>
      </c>
      <c r="C391" s="17">
        <v>4397400000</v>
      </c>
      <c r="D391" s="9">
        <f>ROUND(C391,0)</f>
        <v>4397400000</v>
      </c>
    </row>
    <row r="392" spans="1:4">
      <c r="A392" s="73" t="s">
        <v>808</v>
      </c>
      <c r="B392" s="48" t="s">
        <v>275</v>
      </c>
      <c r="C392" s="17">
        <v>5631024676.6218615</v>
      </c>
      <c r="D392" s="9">
        <f>ROUND(C392,0)</f>
        <v>5631024677</v>
      </c>
    </row>
    <row r="393" spans="1:4">
      <c r="A393" s="73" t="s">
        <v>809</v>
      </c>
      <c r="B393" s="48" t="s">
        <v>276</v>
      </c>
      <c r="C393" s="17">
        <v>27328009909.420868</v>
      </c>
      <c r="D393" s="9">
        <f>ROUND(C393,0)</f>
        <v>27328009909</v>
      </c>
    </row>
    <row r="394" spans="1:4">
      <c r="A394" s="73"/>
      <c r="B394" s="83"/>
      <c r="C394" s="17"/>
      <c r="D394" s="9"/>
    </row>
    <row r="395" spans="1:4">
      <c r="A395" s="72" t="s">
        <v>277</v>
      </c>
      <c r="B395" s="82" t="s">
        <v>278</v>
      </c>
      <c r="C395" s="16">
        <f>+C396</f>
        <v>8498782248.9330101</v>
      </c>
      <c r="D395" s="5">
        <f>+D396</f>
        <v>8498782248</v>
      </c>
    </row>
    <row r="396" spans="1:4">
      <c r="A396" s="72" t="s">
        <v>279</v>
      </c>
      <c r="B396" s="82" t="s">
        <v>280</v>
      </c>
      <c r="C396" s="16">
        <f>+C397</f>
        <v>8498782248.9330101</v>
      </c>
      <c r="D396" s="5">
        <f>+D397</f>
        <v>8498782248</v>
      </c>
    </row>
    <row r="397" spans="1:4">
      <c r="A397" s="72" t="s">
        <v>281</v>
      </c>
      <c r="B397" s="82" t="s">
        <v>282</v>
      </c>
      <c r="C397" s="16">
        <f>+C398+C403</f>
        <v>8498782248.9330101</v>
      </c>
      <c r="D397" s="5">
        <f>+D398+D403</f>
        <v>8498782248</v>
      </c>
    </row>
    <row r="398" spans="1:4">
      <c r="A398" s="72" t="s">
        <v>283</v>
      </c>
      <c r="B398" s="82" t="s">
        <v>284</v>
      </c>
      <c r="C398" s="16">
        <f>SUM(C399:C401)</f>
        <v>6253279387.8000002</v>
      </c>
      <c r="D398" s="5">
        <f>SUM(D399:D401)</f>
        <v>6253279388</v>
      </c>
    </row>
    <row r="399" spans="1:4">
      <c r="A399" s="73" t="s">
        <v>285</v>
      </c>
      <c r="B399" s="48" t="s">
        <v>826</v>
      </c>
      <c r="C399" s="17">
        <v>3733279387.8000002</v>
      </c>
      <c r="D399" s="9">
        <f>ROUND(C399,0)</f>
        <v>3733279388</v>
      </c>
    </row>
    <row r="400" spans="1:4">
      <c r="A400" s="73" t="s">
        <v>286</v>
      </c>
      <c r="B400" s="48" t="s">
        <v>288</v>
      </c>
      <c r="C400" s="17">
        <v>1240000000</v>
      </c>
      <c r="D400" s="9">
        <f>ROUND(C400,0)</f>
        <v>1240000000</v>
      </c>
    </row>
    <row r="401" spans="1:5">
      <c r="A401" s="73" t="s">
        <v>287</v>
      </c>
      <c r="B401" s="48" t="s">
        <v>289</v>
      </c>
      <c r="C401" s="17">
        <v>1280000000</v>
      </c>
      <c r="D401" s="9">
        <f>ROUND(C401,0)</f>
        <v>1280000000</v>
      </c>
    </row>
    <row r="402" spans="1:5">
      <c r="A402" s="73"/>
      <c r="B402" s="86"/>
      <c r="C402" s="26"/>
      <c r="D402" s="9"/>
    </row>
    <row r="403" spans="1:5">
      <c r="A403" s="72" t="s">
        <v>290</v>
      </c>
      <c r="B403" s="82" t="s">
        <v>291</v>
      </c>
      <c r="C403" s="16">
        <f>SUM(C404:C406)</f>
        <v>2245502861.1330104</v>
      </c>
      <c r="D403" s="5">
        <f>SUM(D404:D406)</f>
        <v>2245502860</v>
      </c>
    </row>
    <row r="404" spans="1:5">
      <c r="A404" s="73" t="s">
        <v>806</v>
      </c>
      <c r="B404" s="48" t="s">
        <v>294</v>
      </c>
      <c r="C404" s="17">
        <v>1230915906.3049212</v>
      </c>
      <c r="D404" s="9">
        <f>ROUND(C404,0)</f>
        <v>1230915906</v>
      </c>
    </row>
    <row r="405" spans="1:5">
      <c r="A405" s="73" t="s">
        <v>292</v>
      </c>
      <c r="B405" s="48" t="s">
        <v>288</v>
      </c>
      <c r="C405" s="17">
        <v>267329201.42712</v>
      </c>
      <c r="D405" s="9">
        <f>ROUND(C405,0)</f>
        <v>267329201</v>
      </c>
    </row>
    <row r="406" spans="1:5">
      <c r="A406" s="73" t="s">
        <v>293</v>
      </c>
      <c r="B406" s="42" t="s">
        <v>289</v>
      </c>
      <c r="C406" s="17">
        <v>747257753.40096939</v>
      </c>
      <c r="D406" s="9">
        <f>ROUND(C406,0)</f>
        <v>747257753</v>
      </c>
    </row>
    <row r="407" spans="1:5">
      <c r="A407" s="73"/>
      <c r="B407" s="48"/>
      <c r="C407" s="17"/>
      <c r="D407" s="9"/>
    </row>
    <row r="408" spans="1:5" s="46" customFormat="1">
      <c r="A408" s="72" t="s">
        <v>295</v>
      </c>
      <c r="B408" s="52" t="s">
        <v>296</v>
      </c>
      <c r="C408" s="16">
        <f>+C409+C438+C524+C544+C586+C592+C628</f>
        <v>83449454532.543365</v>
      </c>
      <c r="D408" s="5">
        <f>+D409+D438+D524+D544+D586+D592+D628</f>
        <v>83449454531</v>
      </c>
      <c r="E408" s="45"/>
    </row>
    <row r="409" spans="1:5" s="46" customFormat="1">
      <c r="A409" s="72" t="s">
        <v>297</v>
      </c>
      <c r="B409" s="47" t="s">
        <v>298</v>
      </c>
      <c r="C409" s="16">
        <f>+C410+C419+C428</f>
        <v>2597905270.8112602</v>
      </c>
      <c r="D409" s="5">
        <f>+D410+D419+D428</f>
        <v>2597905271</v>
      </c>
      <c r="E409" s="45"/>
    </row>
    <row r="410" spans="1:5" s="46" customFormat="1">
      <c r="A410" s="72" t="s">
        <v>299</v>
      </c>
      <c r="B410" s="47" t="s">
        <v>300</v>
      </c>
      <c r="C410" s="16">
        <f>+C411+C414</f>
        <v>1513916270.8112602</v>
      </c>
      <c r="D410" s="5">
        <f>+D411+D414</f>
        <v>1513916271</v>
      </c>
      <c r="E410" s="45"/>
    </row>
    <row r="411" spans="1:5" s="46" customFormat="1">
      <c r="A411" s="72" t="s">
        <v>301</v>
      </c>
      <c r="B411" s="54" t="s">
        <v>302</v>
      </c>
      <c r="C411" s="16">
        <f t="shared" ref="C411:D411" si="1">SUM(C412:C413)</f>
        <v>272392755.60876</v>
      </c>
      <c r="D411" s="5">
        <f t="shared" si="1"/>
        <v>272392756</v>
      </c>
      <c r="E411" s="45"/>
    </row>
    <row r="412" spans="1:5" ht="33.75">
      <c r="A412" s="73" t="s">
        <v>303</v>
      </c>
      <c r="B412" s="55" t="s">
        <v>304</v>
      </c>
      <c r="C412" s="17">
        <v>272392755.60876</v>
      </c>
      <c r="D412" s="9">
        <f>ROUND(C412,0)</f>
        <v>272392756</v>
      </c>
    </row>
    <row r="413" spans="1:5">
      <c r="A413" s="73"/>
      <c r="B413" s="56"/>
      <c r="C413" s="17"/>
      <c r="D413" s="9"/>
    </row>
    <row r="414" spans="1:5" s="46" customFormat="1">
      <c r="A414" s="72" t="s">
        <v>305</v>
      </c>
      <c r="B414" s="54" t="s">
        <v>306</v>
      </c>
      <c r="C414" s="16">
        <f t="shared" ref="C414:D414" si="2">SUM(C415:C417)</f>
        <v>1241523515.2025001</v>
      </c>
      <c r="D414" s="5">
        <f t="shared" si="2"/>
        <v>1241523515</v>
      </c>
      <c r="E414" s="45"/>
    </row>
    <row r="415" spans="1:5" s="46" customFormat="1" ht="22.5">
      <c r="A415" s="73" t="s">
        <v>307</v>
      </c>
      <c r="B415" s="55" t="s">
        <v>308</v>
      </c>
      <c r="C415" s="17">
        <v>527091622.03543401</v>
      </c>
      <c r="D415" s="9">
        <f>ROUND(C415,0)</f>
        <v>527091622</v>
      </c>
      <c r="E415" s="45"/>
    </row>
    <row r="416" spans="1:5" ht="33.75">
      <c r="A416" s="73" t="s">
        <v>309</v>
      </c>
      <c r="B416" s="55" t="s">
        <v>310</v>
      </c>
      <c r="C416" s="17">
        <v>181486169.16706598</v>
      </c>
      <c r="D416" s="9">
        <f>ROUND(C416,0)</f>
        <v>181486169</v>
      </c>
    </row>
    <row r="417" spans="1:5" ht="22.5">
      <c r="A417" s="73" t="s">
        <v>311</v>
      </c>
      <c r="B417" s="55" t="s">
        <v>312</v>
      </c>
      <c r="C417" s="17">
        <v>532945724.00000006</v>
      </c>
      <c r="D417" s="9">
        <f>ROUND(C417,0)</f>
        <v>532945724</v>
      </c>
    </row>
    <row r="418" spans="1:5">
      <c r="A418" s="73"/>
      <c r="B418" s="56"/>
      <c r="C418" s="17"/>
      <c r="D418" s="9"/>
    </row>
    <row r="419" spans="1:5" s="46" customFormat="1">
      <c r="A419" s="72" t="s">
        <v>313</v>
      </c>
      <c r="B419" s="47" t="s">
        <v>314</v>
      </c>
      <c r="C419" s="16">
        <f t="shared" ref="C419:D419" si="3">+C420+C425</f>
        <v>942989000</v>
      </c>
      <c r="D419" s="5">
        <f t="shared" si="3"/>
        <v>942989000</v>
      </c>
      <c r="E419" s="45"/>
    </row>
    <row r="420" spans="1:5" s="46" customFormat="1">
      <c r="A420" s="72" t="s">
        <v>315</v>
      </c>
      <c r="B420" s="47" t="s">
        <v>316</v>
      </c>
      <c r="C420" s="16">
        <f t="shared" ref="C420:D420" si="4">SUM(C421:C423)</f>
        <v>635537408</v>
      </c>
      <c r="D420" s="5">
        <f t="shared" si="4"/>
        <v>635537408</v>
      </c>
      <c r="E420" s="45"/>
    </row>
    <row r="421" spans="1:5" ht="22.5">
      <c r="A421" s="73" t="s">
        <v>317</v>
      </c>
      <c r="B421" s="48" t="s">
        <v>318</v>
      </c>
      <c r="C421" s="17">
        <v>111731552</v>
      </c>
      <c r="D421" s="9">
        <f>ROUND(C421,0)</f>
        <v>111731552</v>
      </c>
    </row>
    <row r="422" spans="1:5" ht="22.5">
      <c r="A422" s="73" t="s">
        <v>319</v>
      </c>
      <c r="B422" s="48" t="s">
        <v>320</v>
      </c>
      <c r="C422" s="17">
        <v>168210000</v>
      </c>
      <c r="D422" s="9">
        <f>ROUND(C422,0)</f>
        <v>168210000</v>
      </c>
    </row>
    <row r="423" spans="1:5" ht="33.75">
      <c r="A423" s="73" t="s">
        <v>321</v>
      </c>
      <c r="B423" s="48" t="s">
        <v>322</v>
      </c>
      <c r="C423" s="17">
        <v>355595856</v>
      </c>
      <c r="D423" s="9">
        <f>ROUND(C423,0)</f>
        <v>355595856</v>
      </c>
    </row>
    <row r="424" spans="1:5">
      <c r="A424" s="73"/>
      <c r="B424" s="48"/>
      <c r="C424" s="17"/>
      <c r="D424" s="9"/>
    </row>
    <row r="425" spans="1:5" s="46" customFormat="1">
      <c r="A425" s="72" t="s">
        <v>323</v>
      </c>
      <c r="B425" s="47" t="s">
        <v>324</v>
      </c>
      <c r="C425" s="16">
        <f>SUM(C426:C427)</f>
        <v>307451592</v>
      </c>
      <c r="D425" s="5">
        <f>SUM(D426:D427)</f>
        <v>307451592</v>
      </c>
      <c r="E425" s="45"/>
    </row>
    <row r="426" spans="1:5" ht="22.5">
      <c r="A426" s="73" t="s">
        <v>325</v>
      </c>
      <c r="B426" s="48" t="s">
        <v>326</v>
      </c>
      <c r="C426" s="17">
        <v>307451592</v>
      </c>
      <c r="D426" s="9">
        <f>ROUND(C426,0)</f>
        <v>307451592</v>
      </c>
    </row>
    <row r="427" spans="1:5">
      <c r="A427" s="73"/>
      <c r="B427" s="48"/>
      <c r="C427" s="17"/>
      <c r="D427" s="9"/>
    </row>
    <row r="428" spans="1:5" s="46" customFormat="1">
      <c r="A428" s="72" t="s">
        <v>327</v>
      </c>
      <c r="B428" s="47" t="s">
        <v>328</v>
      </c>
      <c r="C428" s="16">
        <f>+C429+C432+C435</f>
        <v>141000000</v>
      </c>
      <c r="D428" s="5">
        <f>+D429+D432+D435</f>
        <v>141000000</v>
      </c>
      <c r="E428" s="45"/>
    </row>
    <row r="429" spans="1:5" s="46" customFormat="1" ht="22.5">
      <c r="A429" s="72" t="s">
        <v>329</v>
      </c>
      <c r="B429" s="47" t="s">
        <v>330</v>
      </c>
      <c r="C429" s="16">
        <f>SUM(C430:C431)</f>
        <v>67303200</v>
      </c>
      <c r="D429" s="5">
        <f>SUM(D430:D431)</f>
        <v>67303200</v>
      </c>
      <c r="E429" s="45"/>
    </row>
    <row r="430" spans="1:5" ht="22.5">
      <c r="A430" s="73" t="s">
        <v>331</v>
      </c>
      <c r="B430" s="48" t="s">
        <v>332</v>
      </c>
      <c r="C430" s="17">
        <v>67303200</v>
      </c>
      <c r="D430" s="9">
        <f>ROUND(C430,0)</f>
        <v>67303200</v>
      </c>
    </row>
    <row r="431" spans="1:5">
      <c r="A431" s="73"/>
      <c r="B431" s="48"/>
      <c r="C431" s="17"/>
      <c r="D431" s="9"/>
    </row>
    <row r="432" spans="1:5" s="46" customFormat="1">
      <c r="A432" s="72" t="s">
        <v>334</v>
      </c>
      <c r="B432" s="47" t="s">
        <v>335</v>
      </c>
      <c r="C432" s="16">
        <f>SUM(C433:C434)</f>
        <v>17301600</v>
      </c>
      <c r="D432" s="5">
        <f>SUM(D433:D434)</f>
        <v>17301600</v>
      </c>
      <c r="E432" s="45"/>
    </row>
    <row r="433" spans="1:5" ht="22.5">
      <c r="A433" s="73" t="s">
        <v>336</v>
      </c>
      <c r="B433" s="48" t="s">
        <v>337</v>
      </c>
      <c r="C433" s="17">
        <v>17301600</v>
      </c>
      <c r="D433" s="9">
        <f>ROUND(C433,0)</f>
        <v>17301600</v>
      </c>
    </row>
    <row r="434" spans="1:5">
      <c r="A434" s="73"/>
      <c r="B434" s="48"/>
      <c r="C434" s="17"/>
      <c r="D434" s="9"/>
    </row>
    <row r="435" spans="1:5" s="46" customFormat="1">
      <c r="A435" s="72" t="s">
        <v>338</v>
      </c>
      <c r="B435" s="47" t="s">
        <v>339</v>
      </c>
      <c r="C435" s="16">
        <f>SUM(C436:C436)</f>
        <v>56395200</v>
      </c>
      <c r="D435" s="5">
        <f>SUM(D436:D436)</f>
        <v>56395200</v>
      </c>
      <c r="E435" s="45"/>
    </row>
    <row r="436" spans="1:5" ht="22.5">
      <c r="A436" s="73" t="s">
        <v>340</v>
      </c>
      <c r="B436" s="48" t="s">
        <v>341</v>
      </c>
      <c r="C436" s="17">
        <v>56395200</v>
      </c>
      <c r="D436" s="9">
        <f>ROUND(C436,0)</f>
        <v>56395200</v>
      </c>
    </row>
    <row r="437" spans="1:5">
      <c r="A437" s="73"/>
      <c r="B437" s="48"/>
      <c r="C437" s="17"/>
      <c r="D437" s="9"/>
    </row>
    <row r="438" spans="1:5" s="46" customFormat="1">
      <c r="A438" s="72" t="s">
        <v>342</v>
      </c>
      <c r="B438" s="47" t="s">
        <v>343</v>
      </c>
      <c r="C438" s="16">
        <f>+C439+C451+C455+C462+C469+C475+C496+C502</f>
        <v>40662395654.26825</v>
      </c>
      <c r="D438" s="5">
        <f>+D439+D451+D455+D462+D469+D475+D496+D502</f>
        <v>40662395653</v>
      </c>
      <c r="E438" s="45"/>
    </row>
    <row r="439" spans="1:5" s="46" customFormat="1">
      <c r="A439" s="72" t="s">
        <v>344</v>
      </c>
      <c r="B439" s="47" t="s">
        <v>345</v>
      </c>
      <c r="C439" s="16">
        <f>+C440+C444+C448</f>
        <v>13018153198.241413</v>
      </c>
      <c r="D439" s="5">
        <f>+D440+D444+D448</f>
        <v>13018153198</v>
      </c>
      <c r="E439" s="45"/>
    </row>
    <row r="440" spans="1:5" s="46" customFormat="1">
      <c r="A440" s="72" t="s">
        <v>346</v>
      </c>
      <c r="B440" s="47" t="s">
        <v>347</v>
      </c>
      <c r="C440" s="16">
        <f>SUM(C441:C442)</f>
        <v>3530888508.0449996</v>
      </c>
      <c r="D440" s="5">
        <f>SUM(D441:D442)</f>
        <v>3530888508</v>
      </c>
      <c r="E440" s="45"/>
    </row>
    <row r="441" spans="1:5" ht="33.75">
      <c r="A441" s="73" t="s">
        <v>348</v>
      </c>
      <c r="B441" s="48" t="s">
        <v>349</v>
      </c>
      <c r="C441" s="17">
        <v>1500000000</v>
      </c>
      <c r="D441" s="9">
        <f>ROUND(C441,0)</f>
        <v>1500000000</v>
      </c>
    </row>
    <row r="442" spans="1:5" ht="22.5">
      <c r="A442" s="73" t="s">
        <v>350</v>
      </c>
      <c r="B442" s="48" t="s">
        <v>351</v>
      </c>
      <c r="C442" s="17">
        <v>2030888508.0449996</v>
      </c>
      <c r="D442" s="9">
        <f>ROUND(C442,0)</f>
        <v>2030888508</v>
      </c>
    </row>
    <row r="443" spans="1:5">
      <c r="A443" s="73"/>
      <c r="B443" s="48"/>
      <c r="C443" s="17"/>
      <c r="D443" s="9"/>
    </row>
    <row r="444" spans="1:5" s="46" customFormat="1">
      <c r="A444" s="72" t="s">
        <v>352</v>
      </c>
      <c r="B444" s="47" t="s">
        <v>353</v>
      </c>
      <c r="C444" s="16">
        <f>SUM(C445:C446)</f>
        <v>7186933303.6075287</v>
      </c>
      <c r="D444" s="5">
        <f>SUM(D445:D446)</f>
        <v>7186933303</v>
      </c>
      <c r="E444" s="45"/>
    </row>
    <row r="445" spans="1:5" ht="33.75">
      <c r="A445" s="73" t="s">
        <v>354</v>
      </c>
      <c r="B445" s="48" t="s">
        <v>355</v>
      </c>
      <c r="C445" s="17">
        <v>3533801808.1396465</v>
      </c>
      <c r="D445" s="9">
        <f>ROUND(C445,0)</f>
        <v>3533801808</v>
      </c>
    </row>
    <row r="446" spans="1:5">
      <c r="A446" s="73" t="s">
        <v>356</v>
      </c>
      <c r="B446" s="48" t="s">
        <v>357</v>
      </c>
      <c r="C446" s="17">
        <v>3653131495.4678826</v>
      </c>
      <c r="D446" s="9">
        <f>ROUND(C446,0)</f>
        <v>3653131495</v>
      </c>
    </row>
    <row r="447" spans="1:5">
      <c r="A447" s="73"/>
      <c r="B447" s="48"/>
      <c r="C447" s="17"/>
      <c r="D447" s="9"/>
    </row>
    <row r="448" spans="1:5" s="46" customFormat="1">
      <c r="A448" s="72" t="s">
        <v>358</v>
      </c>
      <c r="B448" s="47" t="s">
        <v>359</v>
      </c>
      <c r="C448" s="16">
        <f>SUM(C449:C450)</f>
        <v>2300331386.5888848</v>
      </c>
      <c r="D448" s="5">
        <f>SUM(D449:D450)</f>
        <v>2300331387</v>
      </c>
      <c r="E448" s="45"/>
    </row>
    <row r="449" spans="1:5" ht="22.5">
      <c r="A449" s="73" t="s">
        <v>360</v>
      </c>
      <c r="B449" s="48" t="s">
        <v>361</v>
      </c>
      <c r="C449" s="17">
        <v>2300331386.5888848</v>
      </c>
      <c r="D449" s="9">
        <f>ROUND(C449,0)</f>
        <v>2300331387</v>
      </c>
    </row>
    <row r="450" spans="1:5">
      <c r="A450" s="73"/>
      <c r="B450" s="48"/>
      <c r="C450" s="17"/>
      <c r="D450" s="9"/>
    </row>
    <row r="451" spans="1:5" s="46" customFormat="1">
      <c r="A451" s="72" t="s">
        <v>362</v>
      </c>
      <c r="B451" s="47" t="s">
        <v>363</v>
      </c>
      <c r="C451" s="16">
        <f>+C452</f>
        <v>2189618689</v>
      </c>
      <c r="D451" s="5">
        <f>+D452</f>
        <v>2189618689</v>
      </c>
      <c r="E451" s="45"/>
    </row>
    <row r="452" spans="1:5" s="46" customFormat="1">
      <c r="A452" s="72" t="s">
        <v>364</v>
      </c>
      <c r="B452" s="47" t="s">
        <v>363</v>
      </c>
      <c r="C452" s="16">
        <f>SUM(C453:C454)</f>
        <v>2189618689</v>
      </c>
      <c r="D452" s="5">
        <f>SUM(D453:D454)</f>
        <v>2189618689</v>
      </c>
      <c r="E452" s="45"/>
    </row>
    <row r="453" spans="1:5" ht="22.5">
      <c r="A453" s="73" t="s">
        <v>365</v>
      </c>
      <c r="B453" s="48" t="s">
        <v>827</v>
      </c>
      <c r="C453" s="17">
        <v>2189618689</v>
      </c>
      <c r="D453" s="9">
        <f>ROUND(C453,0)</f>
        <v>2189618689</v>
      </c>
    </row>
    <row r="454" spans="1:5">
      <c r="A454" s="73"/>
      <c r="B454" s="48"/>
      <c r="C454" s="17"/>
      <c r="D454" s="9"/>
    </row>
    <row r="455" spans="1:5" s="46" customFormat="1">
      <c r="A455" s="72" t="s">
        <v>366</v>
      </c>
      <c r="B455" s="47" t="s">
        <v>367</v>
      </c>
      <c r="C455" s="16">
        <f>+C457</f>
        <v>11230762991.031801</v>
      </c>
      <c r="D455" s="5">
        <f>+D457</f>
        <v>11230762991</v>
      </c>
      <c r="E455" s="45"/>
    </row>
    <row r="456" spans="1:5">
      <c r="A456" s="73"/>
      <c r="B456" s="48"/>
      <c r="C456" s="17"/>
      <c r="D456" s="9"/>
    </row>
    <row r="457" spans="1:5" s="46" customFormat="1">
      <c r="A457" s="72" t="s">
        <v>368</v>
      </c>
      <c r="B457" s="47" t="s">
        <v>369</v>
      </c>
      <c r="C457" s="16">
        <f t="shared" ref="C457:D457" si="5">SUM(C458:C460)</f>
        <v>11230762991.031801</v>
      </c>
      <c r="D457" s="5">
        <f t="shared" si="5"/>
        <v>11230762991</v>
      </c>
      <c r="E457" s="45"/>
    </row>
    <row r="458" spans="1:5" ht="22.5">
      <c r="A458" s="73" t="s">
        <v>370</v>
      </c>
      <c r="B458" s="48" t="s">
        <v>828</v>
      </c>
      <c r="C458" s="17">
        <v>2120281084.8837879</v>
      </c>
      <c r="D458" s="9">
        <f>ROUND(C458,0)</f>
        <v>2120281085</v>
      </c>
    </row>
    <row r="459" spans="1:5" ht="22.5">
      <c r="A459" s="73" t="s">
        <v>371</v>
      </c>
      <c r="B459" s="48" t="s">
        <v>829</v>
      </c>
      <c r="C459" s="17">
        <v>8080962702.3980141</v>
      </c>
      <c r="D459" s="9">
        <f>ROUND(C459,0)</f>
        <v>8080962702</v>
      </c>
    </row>
    <row r="460" spans="1:5" ht="22.5">
      <c r="A460" s="73" t="s">
        <v>372</v>
      </c>
      <c r="B460" s="48" t="s">
        <v>830</v>
      </c>
      <c r="C460" s="17">
        <v>1029519203.75</v>
      </c>
      <c r="D460" s="9">
        <f>ROUND(C460,0)</f>
        <v>1029519204</v>
      </c>
    </row>
    <row r="461" spans="1:5">
      <c r="A461" s="73"/>
      <c r="B461" s="48"/>
      <c r="C461" s="17"/>
      <c r="D461" s="9"/>
    </row>
    <row r="462" spans="1:5" s="46" customFormat="1">
      <c r="A462" s="72" t="s">
        <v>373</v>
      </c>
      <c r="B462" s="47" t="s">
        <v>374</v>
      </c>
      <c r="C462" s="16">
        <f>+C463+C466</f>
        <v>1780203279.2558587</v>
      </c>
      <c r="D462" s="5">
        <f>+D463+D466</f>
        <v>1780203279</v>
      </c>
      <c r="E462" s="45"/>
    </row>
    <row r="463" spans="1:5" s="46" customFormat="1" ht="27" customHeight="1">
      <c r="A463" s="72" t="s">
        <v>375</v>
      </c>
      <c r="B463" s="47" t="s">
        <v>376</v>
      </c>
      <c r="C463" s="16">
        <f>SUM(C464:C465)</f>
        <v>366682556</v>
      </c>
      <c r="D463" s="5">
        <f>SUM(D464:D465)</f>
        <v>366682556</v>
      </c>
      <c r="E463" s="45"/>
    </row>
    <row r="464" spans="1:5" ht="33.75">
      <c r="A464" s="73" t="s">
        <v>377</v>
      </c>
      <c r="B464" s="48" t="s">
        <v>831</v>
      </c>
      <c r="C464" s="17">
        <v>366682556</v>
      </c>
      <c r="D464" s="9">
        <f>ROUND(C464,0)</f>
        <v>366682556</v>
      </c>
    </row>
    <row r="465" spans="1:5">
      <c r="A465" s="73"/>
      <c r="B465" s="48"/>
      <c r="C465" s="17"/>
      <c r="D465" s="9"/>
    </row>
    <row r="466" spans="1:5" s="46" customFormat="1" ht="22.5">
      <c r="A466" s="72" t="s">
        <v>378</v>
      </c>
      <c r="B466" s="47" t="s">
        <v>379</v>
      </c>
      <c r="C466" s="16">
        <f>SUM(C467:C467)</f>
        <v>1413520723.2558587</v>
      </c>
      <c r="D466" s="5">
        <f>SUM(D467:D467)</f>
        <v>1413520723</v>
      </c>
      <c r="E466" s="45"/>
    </row>
    <row r="467" spans="1:5" ht="33.75">
      <c r="A467" s="73" t="s">
        <v>380</v>
      </c>
      <c r="B467" s="48" t="s">
        <v>832</v>
      </c>
      <c r="C467" s="17">
        <v>1413520723.2558587</v>
      </c>
      <c r="D467" s="9">
        <f>ROUND(C467,0)</f>
        <v>1413520723</v>
      </c>
    </row>
    <row r="468" spans="1:5">
      <c r="A468" s="73"/>
      <c r="B468" s="48"/>
      <c r="C468" s="17"/>
      <c r="D468" s="9"/>
    </row>
    <row r="469" spans="1:5" s="46" customFormat="1">
      <c r="A469" s="72" t="s">
        <v>383</v>
      </c>
      <c r="B469" s="47" t="s">
        <v>384</v>
      </c>
      <c r="C469" s="16">
        <f>+C470</f>
        <v>387636000</v>
      </c>
      <c r="D469" s="5">
        <f>+D470</f>
        <v>387636000</v>
      </c>
      <c r="E469" s="45"/>
    </row>
    <row r="470" spans="1:5" s="46" customFormat="1">
      <c r="A470" s="72" t="s">
        <v>385</v>
      </c>
      <c r="B470" s="47" t="s">
        <v>386</v>
      </c>
      <c r="C470" s="16">
        <f>SUM(C471:C473)</f>
        <v>387636000</v>
      </c>
      <c r="D470" s="5">
        <f>SUM(D471:D473)</f>
        <v>387636000</v>
      </c>
      <c r="E470" s="45"/>
    </row>
    <row r="471" spans="1:5" ht="22.5">
      <c r="A471" s="73" t="s">
        <v>387</v>
      </c>
      <c r="B471" s="48" t="s">
        <v>388</v>
      </c>
      <c r="C471" s="17">
        <v>155054400</v>
      </c>
      <c r="D471" s="9">
        <f>ROUND(C471,0)</f>
        <v>155054400</v>
      </c>
    </row>
    <row r="472" spans="1:5" ht="22.5">
      <c r="A472" s="73" t="s">
        <v>389</v>
      </c>
      <c r="B472" s="48" t="s">
        <v>390</v>
      </c>
      <c r="C472" s="17">
        <v>77527200</v>
      </c>
      <c r="D472" s="9">
        <f>ROUND(C472,0)</f>
        <v>77527200</v>
      </c>
    </row>
    <row r="473" spans="1:5" ht="22.5">
      <c r="A473" s="73" t="s">
        <v>391</v>
      </c>
      <c r="B473" s="48" t="s">
        <v>392</v>
      </c>
      <c r="C473" s="17">
        <v>155054400</v>
      </c>
      <c r="D473" s="9">
        <f>ROUND(C473,0)</f>
        <v>155054400</v>
      </c>
    </row>
    <row r="474" spans="1:5">
      <c r="A474" s="73"/>
      <c r="B474" s="48"/>
      <c r="C474" s="17"/>
      <c r="D474" s="9"/>
    </row>
    <row r="475" spans="1:5" s="46" customFormat="1">
      <c r="A475" s="72" t="s">
        <v>393</v>
      </c>
      <c r="B475" s="47" t="s">
        <v>394</v>
      </c>
      <c r="C475" s="16">
        <f>+C476+C481+C486+C492</f>
        <v>4049470611.4916754</v>
      </c>
      <c r="D475" s="5">
        <f>+D476+D481+D486+D492</f>
        <v>4049470611</v>
      </c>
      <c r="E475" s="45"/>
    </row>
    <row r="476" spans="1:5" s="46" customFormat="1" ht="22.5">
      <c r="A476" s="72" t="s">
        <v>395</v>
      </c>
      <c r="B476" s="47" t="s">
        <v>396</v>
      </c>
      <c r="C476" s="16">
        <f>SUM(C477:C479)</f>
        <v>1621370841.3622503</v>
      </c>
      <c r="D476" s="5">
        <f>SUM(D477:D479)</f>
        <v>1621370841</v>
      </c>
      <c r="E476" s="45"/>
    </row>
    <row r="477" spans="1:5" ht="12.75" customHeight="1">
      <c r="A477" s="73" t="s">
        <v>397</v>
      </c>
      <c r="B477" s="48" t="s">
        <v>398</v>
      </c>
      <c r="C477" s="17">
        <v>376529658</v>
      </c>
      <c r="D477" s="9">
        <f>ROUND(C477,0)</f>
        <v>376529658</v>
      </c>
    </row>
    <row r="478" spans="1:5">
      <c r="A478" s="73" t="s">
        <v>399</v>
      </c>
      <c r="B478" s="48" t="s">
        <v>400</v>
      </c>
      <c r="C478" s="17">
        <v>30000000</v>
      </c>
      <c r="D478" s="9">
        <f>ROUND(C478,0)</f>
        <v>30000000</v>
      </c>
    </row>
    <row r="479" spans="1:5" ht="22.5">
      <c r="A479" s="73" t="s">
        <v>401</v>
      </c>
      <c r="B479" s="48" t="s">
        <v>402</v>
      </c>
      <c r="C479" s="17">
        <v>1214841183.3622503</v>
      </c>
      <c r="D479" s="9">
        <f>ROUND(C479,0)</f>
        <v>1214841183</v>
      </c>
    </row>
    <row r="480" spans="1:5">
      <c r="A480" s="73"/>
      <c r="B480" s="48" t="s">
        <v>333</v>
      </c>
      <c r="C480" s="17"/>
      <c r="D480" s="9"/>
    </row>
    <row r="481" spans="1:5" s="46" customFormat="1" ht="22.5">
      <c r="A481" s="72" t="s">
        <v>403</v>
      </c>
      <c r="B481" s="47" t="s">
        <v>404</v>
      </c>
      <c r="C481" s="16">
        <f>SUM(C482:C484)</f>
        <v>772406346</v>
      </c>
      <c r="D481" s="5">
        <f>SUM(D482:D484)</f>
        <v>772406346</v>
      </c>
      <c r="E481" s="45"/>
    </row>
    <row r="482" spans="1:5" ht="22.5">
      <c r="A482" s="73" t="s">
        <v>405</v>
      </c>
      <c r="B482" s="48" t="s">
        <v>406</v>
      </c>
      <c r="C482" s="17">
        <v>135806346</v>
      </c>
      <c r="D482" s="9">
        <f>ROUND(C482,0)</f>
        <v>135806346</v>
      </c>
    </row>
    <row r="483" spans="1:5" ht="22.5">
      <c r="A483" s="73" t="s">
        <v>407</v>
      </c>
      <c r="B483" s="48" t="s">
        <v>833</v>
      </c>
      <c r="C483" s="17">
        <v>300000000</v>
      </c>
      <c r="D483" s="9">
        <f>ROUND(C483,0)</f>
        <v>300000000</v>
      </c>
    </row>
    <row r="484" spans="1:5" ht="22.5">
      <c r="A484" s="73" t="s">
        <v>408</v>
      </c>
      <c r="B484" s="48" t="s">
        <v>834</v>
      </c>
      <c r="C484" s="17">
        <v>336600000</v>
      </c>
      <c r="D484" s="9">
        <f>ROUND(C484,0)</f>
        <v>336600000</v>
      </c>
    </row>
    <row r="485" spans="1:5">
      <c r="A485" s="73"/>
      <c r="B485" s="48" t="s">
        <v>333</v>
      </c>
      <c r="C485" s="17"/>
      <c r="D485" s="9"/>
    </row>
    <row r="486" spans="1:5" s="46" customFormat="1">
      <c r="A486" s="72" t="s">
        <v>409</v>
      </c>
      <c r="B486" s="47" t="s">
        <v>410</v>
      </c>
      <c r="C486" s="16">
        <f>SUM(C487:C490)</f>
        <v>1454231770.129425</v>
      </c>
      <c r="D486" s="5">
        <f>SUM(D487:D490)</f>
        <v>1454231770</v>
      </c>
      <c r="E486" s="45"/>
    </row>
    <row r="487" spans="1:5" ht="22.5">
      <c r="A487" s="73" t="s">
        <v>411</v>
      </c>
      <c r="B487" s="48" t="s">
        <v>412</v>
      </c>
      <c r="C487" s="17">
        <v>404947061.12075007</v>
      </c>
      <c r="D487" s="9">
        <f>ROUND(C487,0)</f>
        <v>404947061</v>
      </c>
    </row>
    <row r="488" spans="1:5" ht="22.5">
      <c r="A488" s="73" t="s">
        <v>413</v>
      </c>
      <c r="B488" s="48" t="s">
        <v>835</v>
      </c>
      <c r="C488" s="17">
        <v>364452355.0086751</v>
      </c>
      <c r="D488" s="9">
        <f>ROUND(C488,0)</f>
        <v>364452355</v>
      </c>
    </row>
    <row r="489" spans="1:5" ht="33.75">
      <c r="A489" s="73" t="s">
        <v>414</v>
      </c>
      <c r="B489" s="48" t="s">
        <v>415</v>
      </c>
      <c r="C489" s="17">
        <v>394163600</v>
      </c>
      <c r="D489" s="9">
        <f>ROUND(C489,0)</f>
        <v>394163600</v>
      </c>
    </row>
    <row r="490" spans="1:5" ht="22.5">
      <c r="A490" s="73" t="s">
        <v>416</v>
      </c>
      <c r="B490" s="48" t="s">
        <v>417</v>
      </c>
      <c r="C490" s="17">
        <v>290668754</v>
      </c>
      <c r="D490" s="9">
        <f>ROUND(C490,0)</f>
        <v>290668754</v>
      </c>
    </row>
    <row r="491" spans="1:5">
      <c r="A491" s="73"/>
      <c r="B491" s="48" t="s">
        <v>333</v>
      </c>
      <c r="C491" s="17"/>
      <c r="D491" s="9"/>
    </row>
    <row r="492" spans="1:5" s="46" customFormat="1">
      <c r="A492" s="72" t="s">
        <v>418</v>
      </c>
      <c r="B492" s="47" t="s">
        <v>419</v>
      </c>
      <c r="C492" s="16">
        <f>SUM(C493:C494)</f>
        <v>201461654</v>
      </c>
      <c r="D492" s="5">
        <f>SUM(D493:D494)</f>
        <v>201461654</v>
      </c>
      <c r="E492" s="45"/>
    </row>
    <row r="493" spans="1:5" ht="33.75">
      <c r="A493" s="73" t="s">
        <v>420</v>
      </c>
      <c r="B493" s="48" t="s">
        <v>421</v>
      </c>
      <c r="C493" s="17">
        <v>159532889</v>
      </c>
      <c r="D493" s="9">
        <f>ROUND(C493,0)</f>
        <v>159532889</v>
      </c>
    </row>
    <row r="494" spans="1:5" ht="22.5">
      <c r="A494" s="73" t="s">
        <v>422</v>
      </c>
      <c r="B494" s="48" t="s">
        <v>423</v>
      </c>
      <c r="C494" s="17">
        <v>41928765</v>
      </c>
      <c r="D494" s="9">
        <f>ROUND(C494,0)</f>
        <v>41928765</v>
      </c>
    </row>
    <row r="495" spans="1:5">
      <c r="A495" s="73"/>
      <c r="B495" s="48"/>
      <c r="C495" s="17"/>
      <c r="D495" s="9"/>
    </row>
    <row r="496" spans="1:5" s="46" customFormat="1">
      <c r="A496" s="72" t="s">
        <v>424</v>
      </c>
      <c r="B496" s="47" t="s">
        <v>425</v>
      </c>
      <c r="C496" s="16">
        <f>+C497</f>
        <v>5812741537.2474995</v>
      </c>
      <c r="D496" s="5">
        <f>+D497</f>
        <v>5812741537</v>
      </c>
      <c r="E496" s="45"/>
    </row>
    <row r="497" spans="1:5" s="46" customFormat="1">
      <c r="A497" s="72" t="s">
        <v>426</v>
      </c>
      <c r="B497" s="47" t="s">
        <v>425</v>
      </c>
      <c r="C497" s="16">
        <f>SUM(C498:C500)</f>
        <v>5812741537.2474995</v>
      </c>
      <c r="D497" s="5">
        <f>SUM(D498:D500)</f>
        <v>5812741537</v>
      </c>
      <c r="E497" s="45"/>
    </row>
    <row r="498" spans="1:5" ht="33.75">
      <c r="A498" s="73" t="s">
        <v>427</v>
      </c>
      <c r="B498" s="48" t="s">
        <v>836</v>
      </c>
      <c r="C498" s="17">
        <v>2972083204.2024999</v>
      </c>
      <c r="D498" s="9">
        <f>ROUND(C498,0)</f>
        <v>2972083204</v>
      </c>
    </row>
    <row r="499" spans="1:5">
      <c r="A499" s="73" t="s">
        <v>428</v>
      </c>
      <c r="B499" s="48" t="s">
        <v>429</v>
      </c>
      <c r="C499" s="17">
        <v>809769825</v>
      </c>
      <c r="D499" s="9">
        <f>ROUND(C499,0)</f>
        <v>809769825</v>
      </c>
    </row>
    <row r="500" spans="1:5" ht="22.5">
      <c r="A500" s="73" t="s">
        <v>430</v>
      </c>
      <c r="B500" s="48" t="s">
        <v>431</v>
      </c>
      <c r="C500" s="17">
        <v>2030888508.0449996</v>
      </c>
      <c r="D500" s="9">
        <f>ROUND(C500,0)</f>
        <v>2030888508</v>
      </c>
    </row>
    <row r="501" spans="1:5">
      <c r="A501" s="73"/>
      <c r="B501" s="48"/>
      <c r="C501" s="17"/>
      <c r="D501" s="9"/>
    </row>
    <row r="502" spans="1:5" s="46" customFormat="1">
      <c r="A502" s="72" t="s">
        <v>432</v>
      </c>
      <c r="B502" s="47" t="s">
        <v>433</v>
      </c>
      <c r="C502" s="16">
        <f>+C503+C506+C509+C512+C515+C518+C521</f>
        <v>2193809348</v>
      </c>
      <c r="D502" s="5">
        <f>+D503+D506+D509+D512+D515+D518+D521</f>
        <v>2193809348</v>
      </c>
      <c r="E502" s="45"/>
    </row>
    <row r="503" spans="1:5" s="46" customFormat="1">
      <c r="A503" s="72" t="s">
        <v>434</v>
      </c>
      <c r="B503" s="47" t="s">
        <v>435</v>
      </c>
      <c r="C503" s="16">
        <f>SUM(C504:C505)</f>
        <v>253534796</v>
      </c>
      <c r="D503" s="5">
        <f>SUM(D504:D505)</f>
        <v>253534796</v>
      </c>
      <c r="E503" s="45"/>
    </row>
    <row r="504" spans="1:5" ht="22.5">
      <c r="A504" s="73" t="s">
        <v>436</v>
      </c>
      <c r="B504" s="48" t="s">
        <v>437</v>
      </c>
      <c r="C504" s="17">
        <v>253534796</v>
      </c>
      <c r="D504" s="9">
        <f>ROUND(C504,0)</f>
        <v>253534796</v>
      </c>
    </row>
    <row r="505" spans="1:5">
      <c r="A505" s="73"/>
      <c r="B505" s="48"/>
      <c r="C505" s="17"/>
      <c r="D505" s="9"/>
    </row>
    <row r="506" spans="1:5" s="46" customFormat="1">
      <c r="A506" s="72" t="s">
        <v>438</v>
      </c>
      <c r="B506" s="47" t="s">
        <v>439</v>
      </c>
      <c r="C506" s="16">
        <f>SUM(C507:C508)</f>
        <v>253534796</v>
      </c>
      <c r="D506" s="5">
        <f>SUM(D507:D508)</f>
        <v>253534796</v>
      </c>
      <c r="E506" s="45"/>
    </row>
    <row r="507" spans="1:5" ht="22.5">
      <c r="A507" s="73" t="s">
        <v>440</v>
      </c>
      <c r="B507" s="48" t="s">
        <v>837</v>
      </c>
      <c r="C507" s="17">
        <v>253534796</v>
      </c>
      <c r="D507" s="9">
        <f>ROUND(C507,0)</f>
        <v>253534796</v>
      </c>
    </row>
    <row r="508" spans="1:5">
      <c r="A508" s="73"/>
      <c r="B508" s="48"/>
      <c r="C508" s="17"/>
      <c r="D508" s="9"/>
    </row>
    <row r="509" spans="1:5" s="46" customFormat="1">
      <c r="A509" s="72" t="s">
        <v>441</v>
      </c>
      <c r="B509" s="47" t="s">
        <v>442</v>
      </c>
      <c r="C509" s="16">
        <f>SUM(C510:C511)</f>
        <v>431308867</v>
      </c>
      <c r="D509" s="5">
        <f>SUM(D510:D511)</f>
        <v>431308867</v>
      </c>
      <c r="E509" s="45"/>
    </row>
    <row r="510" spans="1:5" ht="22.5">
      <c r="A510" s="73" t="s">
        <v>443</v>
      </c>
      <c r="B510" s="48" t="s">
        <v>838</v>
      </c>
      <c r="C510" s="17">
        <v>431308867</v>
      </c>
      <c r="D510" s="9">
        <f>ROUND(C510,0)</f>
        <v>431308867</v>
      </c>
    </row>
    <row r="511" spans="1:5">
      <c r="A511" s="73"/>
      <c r="B511" s="48"/>
      <c r="C511" s="17"/>
      <c r="D511" s="9"/>
    </row>
    <row r="512" spans="1:5" s="46" customFormat="1">
      <c r="A512" s="72" t="s">
        <v>444</v>
      </c>
      <c r="B512" s="47" t="s">
        <v>445</v>
      </c>
      <c r="C512" s="16">
        <f>SUM(C513:C514)</f>
        <v>103000000</v>
      </c>
      <c r="D512" s="5">
        <f>SUM(D513:D514)</f>
        <v>103000000</v>
      </c>
      <c r="E512" s="45"/>
    </row>
    <row r="513" spans="1:5" ht="22.5">
      <c r="A513" s="73" t="s">
        <v>446</v>
      </c>
      <c r="B513" s="48" t="s">
        <v>447</v>
      </c>
      <c r="C513" s="17">
        <v>103000000</v>
      </c>
      <c r="D513" s="9">
        <f>ROUND(C513,0)</f>
        <v>103000000</v>
      </c>
    </row>
    <row r="514" spans="1:5">
      <c r="A514" s="73"/>
      <c r="B514" s="48"/>
      <c r="C514" s="17"/>
      <c r="D514" s="9"/>
    </row>
    <row r="515" spans="1:5" s="46" customFormat="1" ht="22.5">
      <c r="A515" s="72" t="s">
        <v>448</v>
      </c>
      <c r="B515" s="47" t="s">
        <v>449</v>
      </c>
      <c r="C515" s="16">
        <f>SUM(C516:C517)</f>
        <v>680981889</v>
      </c>
      <c r="D515" s="5">
        <f>SUM(D516:D517)</f>
        <v>680981889</v>
      </c>
      <c r="E515" s="45"/>
    </row>
    <row r="516" spans="1:5" ht="22.5">
      <c r="A516" s="73" t="s">
        <v>450</v>
      </c>
      <c r="B516" s="48" t="s">
        <v>839</v>
      </c>
      <c r="C516" s="17">
        <v>680981889</v>
      </c>
      <c r="D516" s="9">
        <f>ROUND(C516,0)</f>
        <v>680981889</v>
      </c>
    </row>
    <row r="517" spans="1:5">
      <c r="A517" s="73"/>
      <c r="B517" s="48"/>
      <c r="C517" s="17"/>
      <c r="D517" s="9"/>
    </row>
    <row r="518" spans="1:5" s="46" customFormat="1">
      <c r="A518" s="72" t="s">
        <v>451</v>
      </c>
      <c r="B518" s="47" t="s">
        <v>452</v>
      </c>
      <c r="C518" s="16">
        <f>SUM(C519:C520)</f>
        <v>419949000</v>
      </c>
      <c r="D518" s="5">
        <f>SUM(D519:D520)</f>
        <v>419949000</v>
      </c>
      <c r="E518" s="45"/>
    </row>
    <row r="519" spans="1:5" ht="22.5">
      <c r="A519" s="73" t="s">
        <v>453</v>
      </c>
      <c r="B519" s="48" t="s">
        <v>454</v>
      </c>
      <c r="C519" s="17">
        <v>419949000</v>
      </c>
      <c r="D519" s="9">
        <f>ROUND(C519,0)</f>
        <v>419949000</v>
      </c>
    </row>
    <row r="520" spans="1:5">
      <c r="A520" s="73"/>
      <c r="B520" s="48"/>
      <c r="C520" s="17"/>
      <c r="D520" s="9"/>
    </row>
    <row r="521" spans="1:5" s="46" customFormat="1">
      <c r="A521" s="72" t="s">
        <v>455</v>
      </c>
      <c r="B521" s="47" t="s">
        <v>456</v>
      </c>
      <c r="C521" s="16">
        <f>SUM(C522:C523)</f>
        <v>51500000</v>
      </c>
      <c r="D521" s="5">
        <f>SUM(D522:D523)</f>
        <v>51500000</v>
      </c>
      <c r="E521" s="45"/>
    </row>
    <row r="522" spans="1:5" ht="22.5">
      <c r="A522" s="73" t="s">
        <v>457</v>
      </c>
      <c r="B522" s="48" t="s">
        <v>458</v>
      </c>
      <c r="C522" s="17">
        <v>51500000</v>
      </c>
      <c r="D522" s="9">
        <f>ROUND(C522,0)</f>
        <v>51500000</v>
      </c>
    </row>
    <row r="523" spans="1:5">
      <c r="A523" s="73"/>
      <c r="B523" s="48"/>
      <c r="C523" s="17"/>
      <c r="D523" s="9"/>
    </row>
    <row r="524" spans="1:5" s="46" customFormat="1">
      <c r="A524" s="72" t="s">
        <v>459</v>
      </c>
      <c r="B524" s="47" t="s">
        <v>460</v>
      </c>
      <c r="C524" s="16">
        <f>+C525+C538</f>
        <v>4308745013.3459873</v>
      </c>
      <c r="D524" s="5">
        <f>+D525+D538</f>
        <v>4308745012</v>
      </c>
      <c r="E524" s="45"/>
    </row>
    <row r="525" spans="1:5" s="46" customFormat="1">
      <c r="A525" s="72" t="s">
        <v>461</v>
      </c>
      <c r="B525" s="47" t="s">
        <v>462</v>
      </c>
      <c r="C525" s="16">
        <f>+C526+C529+C532+C535</f>
        <v>3069270392.5459876</v>
      </c>
      <c r="D525" s="5">
        <f>+D526+D529+D532+D535</f>
        <v>3069270392</v>
      </c>
      <c r="E525" s="45"/>
    </row>
    <row r="526" spans="1:5" s="46" customFormat="1" ht="22.5">
      <c r="A526" s="72" t="s">
        <v>463</v>
      </c>
      <c r="B526" s="47" t="s">
        <v>464</v>
      </c>
      <c r="C526" s="16">
        <f>SUM(C527:C528)</f>
        <v>1749213192.2881501</v>
      </c>
      <c r="D526" s="5">
        <f>SUM(D527:D528)</f>
        <v>1749213192</v>
      </c>
      <c r="E526" s="45"/>
    </row>
    <row r="527" spans="1:5" ht="45">
      <c r="A527" s="73" t="s">
        <v>465</v>
      </c>
      <c r="B527" s="48" t="s">
        <v>840</v>
      </c>
      <c r="C527" s="17">
        <v>1749213192.2881501</v>
      </c>
      <c r="D527" s="9">
        <f>ROUND(C527,0)</f>
        <v>1749213192</v>
      </c>
    </row>
    <row r="528" spans="1:5">
      <c r="A528" s="73"/>
      <c r="B528" s="48"/>
      <c r="C528" s="17"/>
      <c r="D528" s="9"/>
    </row>
    <row r="529" spans="1:5" s="46" customFormat="1">
      <c r="A529" s="72" t="s">
        <v>466</v>
      </c>
      <c r="B529" s="47" t="s">
        <v>467</v>
      </c>
      <c r="C529" s="16">
        <f>SUM(C530:C531)</f>
        <v>272392755.60876018</v>
      </c>
      <c r="D529" s="5">
        <f>SUM(D530:D531)</f>
        <v>272392756</v>
      </c>
      <c r="E529" s="45"/>
    </row>
    <row r="530" spans="1:5" ht="22.5">
      <c r="A530" s="73" t="s">
        <v>468</v>
      </c>
      <c r="B530" s="48" t="s">
        <v>469</v>
      </c>
      <c r="C530" s="17">
        <v>272392755.60876018</v>
      </c>
      <c r="D530" s="9">
        <f>ROUND(C530,0)</f>
        <v>272392756</v>
      </c>
    </row>
    <row r="531" spans="1:5">
      <c r="A531" s="73"/>
      <c r="B531" s="48"/>
      <c r="C531" s="17"/>
      <c r="D531" s="9"/>
    </row>
    <row r="532" spans="1:5" s="46" customFormat="1">
      <c r="A532" s="72" t="s">
        <v>470</v>
      </c>
      <c r="B532" s="47" t="s">
        <v>471</v>
      </c>
      <c r="C532" s="16">
        <f>SUM(C533:C534)</f>
        <v>523832222.32453883</v>
      </c>
      <c r="D532" s="5">
        <f>SUM(D533:D534)</f>
        <v>523832222</v>
      </c>
      <c r="E532" s="45"/>
    </row>
    <row r="533" spans="1:5" ht="22.5">
      <c r="A533" s="73" t="s">
        <v>472</v>
      </c>
      <c r="B533" s="48" t="s">
        <v>473</v>
      </c>
      <c r="C533" s="17">
        <v>523832222.32453883</v>
      </c>
      <c r="D533" s="9">
        <f>ROUND(C533,0)</f>
        <v>523832222</v>
      </c>
    </row>
    <row r="534" spans="1:5">
      <c r="A534" s="73"/>
      <c r="B534" s="48"/>
      <c r="C534" s="17"/>
      <c r="D534" s="9"/>
    </row>
    <row r="535" spans="1:5" s="46" customFormat="1">
      <c r="A535" s="72" t="s">
        <v>474</v>
      </c>
      <c r="B535" s="47" t="s">
        <v>475</v>
      </c>
      <c r="C535" s="16">
        <f>SUM(C536:C537)</f>
        <v>523832222.32453883</v>
      </c>
      <c r="D535" s="5">
        <f>SUM(D536:D537)</f>
        <v>523832222</v>
      </c>
      <c r="E535" s="45"/>
    </row>
    <row r="536" spans="1:5" ht="22.5">
      <c r="A536" s="73" t="s">
        <v>476</v>
      </c>
      <c r="B536" s="48" t="s">
        <v>477</v>
      </c>
      <c r="C536" s="17">
        <v>523832222.32453883</v>
      </c>
      <c r="D536" s="9">
        <f>ROUND(C536,0)</f>
        <v>523832222</v>
      </c>
    </row>
    <row r="537" spans="1:5">
      <c r="A537" s="73"/>
      <c r="B537" s="48"/>
      <c r="C537" s="17"/>
      <c r="D537" s="9"/>
    </row>
    <row r="538" spans="1:5" s="46" customFormat="1">
      <c r="A538" s="72" t="s">
        <v>478</v>
      </c>
      <c r="B538" s="47" t="s">
        <v>479</v>
      </c>
      <c r="C538" s="16">
        <f>+C539</f>
        <v>1239474620.8000002</v>
      </c>
      <c r="D538" s="5">
        <f>+D539</f>
        <v>1239474620</v>
      </c>
      <c r="E538" s="45"/>
    </row>
    <row r="539" spans="1:5" s="46" customFormat="1">
      <c r="A539" s="72" t="s">
        <v>480</v>
      </c>
      <c r="B539" s="47" t="s">
        <v>481</v>
      </c>
      <c r="C539" s="16">
        <f>SUM(C540:C542)</f>
        <v>1239474620.8000002</v>
      </c>
      <c r="D539" s="5">
        <f>SUM(D540:D542)</f>
        <v>1239474620</v>
      </c>
      <c r="E539" s="45"/>
    </row>
    <row r="540" spans="1:5" ht="33.75">
      <c r="A540" s="73" t="s">
        <v>482</v>
      </c>
      <c r="B540" s="48" t="s">
        <v>841</v>
      </c>
      <c r="C540" s="17">
        <v>269257410.26666671</v>
      </c>
      <c r="D540" s="9">
        <f>ROUND(C540,0)</f>
        <v>269257410</v>
      </c>
    </row>
    <row r="541" spans="1:5" ht="22.5">
      <c r="A541" s="73" t="s">
        <v>483</v>
      </c>
      <c r="B541" s="48" t="s">
        <v>842</v>
      </c>
      <c r="C541" s="17">
        <v>463959800.26666671</v>
      </c>
      <c r="D541" s="9">
        <f>ROUND(C541,0)</f>
        <v>463959800</v>
      </c>
    </row>
    <row r="542" spans="1:5" ht="22.5">
      <c r="A542" s="73" t="s">
        <v>484</v>
      </c>
      <c r="B542" s="48" t="s">
        <v>485</v>
      </c>
      <c r="C542" s="17">
        <v>506257410.26666671</v>
      </c>
      <c r="D542" s="9">
        <f>ROUND(C542,0)</f>
        <v>506257410</v>
      </c>
    </row>
    <row r="543" spans="1:5">
      <c r="A543" s="73"/>
      <c r="B543" s="48"/>
      <c r="C543" s="17"/>
      <c r="D543" s="9"/>
    </row>
    <row r="544" spans="1:5" s="46" customFormat="1">
      <c r="A544" s="72" t="s">
        <v>486</v>
      </c>
      <c r="B544" s="47" t="s">
        <v>487</v>
      </c>
      <c r="C544" s="16">
        <f>+C545+C561+C566+C570+C582</f>
        <v>4321059112.4649076</v>
      </c>
      <c r="D544" s="5">
        <f>+D545+D561+D566+D570+D582</f>
        <v>4321059112</v>
      </c>
      <c r="E544" s="45"/>
    </row>
    <row r="545" spans="1:5" s="46" customFormat="1" ht="33.75">
      <c r="A545" s="72" t="s">
        <v>488</v>
      </c>
      <c r="B545" s="47" t="s">
        <v>489</v>
      </c>
      <c r="C545" s="16">
        <f>+C546+C549+C552+C555+C558</f>
        <v>1173384178</v>
      </c>
      <c r="D545" s="5">
        <f>+D546+D549+D552+D555+D558</f>
        <v>1173384178</v>
      </c>
      <c r="E545" s="45"/>
    </row>
    <row r="546" spans="1:5" s="46" customFormat="1" ht="22.5">
      <c r="A546" s="72" t="s">
        <v>490</v>
      </c>
      <c r="B546" s="47" t="s">
        <v>491</v>
      </c>
      <c r="C546" s="16">
        <f>SUM(C547:C548)</f>
        <v>163384178</v>
      </c>
      <c r="D546" s="5">
        <f>SUM(D547:D548)</f>
        <v>163384178</v>
      </c>
      <c r="E546" s="45"/>
    </row>
    <row r="547" spans="1:5" ht="22.5">
      <c r="A547" s="73" t="s">
        <v>492</v>
      </c>
      <c r="B547" s="48" t="s">
        <v>493</v>
      </c>
      <c r="C547" s="17">
        <v>163384178</v>
      </c>
      <c r="D547" s="9">
        <f>ROUND(C547,0)</f>
        <v>163384178</v>
      </c>
    </row>
    <row r="548" spans="1:5">
      <c r="A548" s="73"/>
      <c r="B548" s="48"/>
      <c r="C548" s="17"/>
      <c r="D548" s="9"/>
    </row>
    <row r="549" spans="1:5" s="46" customFormat="1">
      <c r="A549" s="72" t="s">
        <v>494</v>
      </c>
      <c r="B549" s="47" t="s">
        <v>495</v>
      </c>
      <c r="C549" s="16">
        <f>SUM(C550:C551)</f>
        <v>250000000</v>
      </c>
      <c r="D549" s="5">
        <f>SUM(D550:D551)</f>
        <v>250000000</v>
      </c>
      <c r="E549" s="45"/>
    </row>
    <row r="550" spans="1:5" ht="33.75">
      <c r="A550" s="73" t="s">
        <v>496</v>
      </c>
      <c r="B550" s="48" t="s">
        <v>497</v>
      </c>
      <c r="C550" s="17">
        <v>250000000</v>
      </c>
      <c r="D550" s="9">
        <f>ROUND(C550,0)</f>
        <v>250000000</v>
      </c>
    </row>
    <row r="551" spans="1:5">
      <c r="A551" s="73"/>
      <c r="B551" s="48"/>
      <c r="C551" s="17"/>
      <c r="D551" s="9"/>
    </row>
    <row r="552" spans="1:5" s="46" customFormat="1" ht="22.5">
      <c r="A552" s="72" t="s">
        <v>498</v>
      </c>
      <c r="B552" s="47" t="s">
        <v>499</v>
      </c>
      <c r="C552" s="16">
        <f>SUM(C553:C554)</f>
        <v>80000000</v>
      </c>
      <c r="D552" s="5">
        <f>SUM(D553:D554)</f>
        <v>80000000</v>
      </c>
      <c r="E552" s="45"/>
    </row>
    <row r="553" spans="1:5" ht="22.5">
      <c r="A553" s="73" t="s">
        <v>500</v>
      </c>
      <c r="B553" s="48" t="s">
        <v>501</v>
      </c>
      <c r="C553" s="17">
        <v>80000000</v>
      </c>
      <c r="D553" s="9">
        <f>ROUND(C553,0)</f>
        <v>80000000</v>
      </c>
    </row>
    <row r="554" spans="1:5">
      <c r="A554" s="73"/>
      <c r="B554" s="48"/>
      <c r="C554" s="17"/>
      <c r="D554" s="9"/>
    </row>
    <row r="555" spans="1:5" s="46" customFormat="1">
      <c r="A555" s="72" t="s">
        <v>502</v>
      </c>
      <c r="B555" s="47" t="s">
        <v>503</v>
      </c>
      <c r="C555" s="16">
        <f>SUM(C556:C557)</f>
        <v>600000000</v>
      </c>
      <c r="D555" s="5">
        <f>SUM(D556:D557)</f>
        <v>600000000</v>
      </c>
      <c r="E555" s="45"/>
    </row>
    <row r="556" spans="1:5" ht="33.75">
      <c r="A556" s="73" t="s">
        <v>504</v>
      </c>
      <c r="B556" s="48" t="s">
        <v>505</v>
      </c>
      <c r="C556" s="17">
        <v>600000000</v>
      </c>
      <c r="D556" s="9">
        <f>ROUND(C556,0)</f>
        <v>600000000</v>
      </c>
    </row>
    <row r="557" spans="1:5">
      <c r="A557" s="73"/>
      <c r="B557" s="48"/>
      <c r="C557" s="17"/>
      <c r="D557" s="9"/>
    </row>
    <row r="558" spans="1:5" s="46" customFormat="1" ht="22.5">
      <c r="A558" s="72" t="s">
        <v>506</v>
      </c>
      <c r="B558" s="47" t="s">
        <v>507</v>
      </c>
      <c r="C558" s="16">
        <f>SUM(C559:C560)</f>
        <v>80000000</v>
      </c>
      <c r="D558" s="5">
        <f>SUM(D559:D560)</f>
        <v>80000000</v>
      </c>
      <c r="E558" s="45"/>
    </row>
    <row r="559" spans="1:5" ht="22.5">
      <c r="A559" s="73" t="s">
        <v>508</v>
      </c>
      <c r="B559" s="48" t="s">
        <v>509</v>
      </c>
      <c r="C559" s="17">
        <v>80000000</v>
      </c>
      <c r="D559" s="9">
        <f>ROUND(C559,0)</f>
        <v>80000000</v>
      </c>
    </row>
    <row r="560" spans="1:5">
      <c r="A560" s="73"/>
      <c r="B560" s="48"/>
      <c r="C560" s="17"/>
      <c r="D560" s="9"/>
    </row>
    <row r="561" spans="1:5" s="46" customFormat="1">
      <c r="A561" s="72" t="s">
        <v>510</v>
      </c>
      <c r="B561" s="47" t="s">
        <v>511</v>
      </c>
      <c r="C561" s="16">
        <f>+C562</f>
        <v>759000000</v>
      </c>
      <c r="D561" s="5">
        <f>+D562</f>
        <v>759000000</v>
      </c>
      <c r="E561" s="45"/>
    </row>
    <row r="562" spans="1:5" s="46" customFormat="1">
      <c r="A562" s="72" t="s">
        <v>512</v>
      </c>
      <c r="B562" s="47" t="s">
        <v>513</v>
      </c>
      <c r="C562" s="16">
        <f>SUM(C563:C564)</f>
        <v>759000000</v>
      </c>
      <c r="D562" s="5">
        <f>SUM(D563:D564)</f>
        <v>759000000</v>
      </c>
      <c r="E562" s="45"/>
    </row>
    <row r="563" spans="1:5">
      <c r="A563" s="73" t="s">
        <v>514</v>
      </c>
      <c r="B563" s="48" t="s">
        <v>843</v>
      </c>
      <c r="C563" s="17">
        <v>321000000</v>
      </c>
      <c r="D563" s="9">
        <f>ROUND(C563,0)</f>
        <v>321000000</v>
      </c>
    </row>
    <row r="564" spans="1:5">
      <c r="A564" s="73" t="s">
        <v>515</v>
      </c>
      <c r="B564" s="48" t="s">
        <v>516</v>
      </c>
      <c r="C564" s="17">
        <v>438000000</v>
      </c>
      <c r="D564" s="9">
        <f>ROUND(C564,0)</f>
        <v>438000000</v>
      </c>
    </row>
    <row r="565" spans="1:5">
      <c r="A565" s="73"/>
      <c r="B565" s="48"/>
      <c r="C565" s="17"/>
      <c r="D565" s="9"/>
    </row>
    <row r="566" spans="1:5" s="46" customFormat="1" ht="22.5">
      <c r="A566" s="72" t="s">
        <v>517</v>
      </c>
      <c r="B566" s="47" t="s">
        <v>518</v>
      </c>
      <c r="C566" s="16">
        <f>+C567</f>
        <v>136196378</v>
      </c>
      <c r="D566" s="5">
        <f>+D567</f>
        <v>136196378</v>
      </c>
      <c r="E566" s="45"/>
    </row>
    <row r="567" spans="1:5" s="46" customFormat="1">
      <c r="A567" s="72" t="s">
        <v>519</v>
      </c>
      <c r="B567" s="47" t="s">
        <v>520</v>
      </c>
      <c r="C567" s="16">
        <f>SUM(C568:C569)</f>
        <v>136196378</v>
      </c>
      <c r="D567" s="5">
        <f>SUM(D568:D569)</f>
        <v>136196378</v>
      </c>
      <c r="E567" s="45"/>
    </row>
    <row r="568" spans="1:5">
      <c r="A568" s="73" t="s">
        <v>521</v>
      </c>
      <c r="B568" s="48" t="s">
        <v>522</v>
      </c>
      <c r="C568" s="17">
        <v>136196378</v>
      </c>
      <c r="D568" s="9">
        <f>ROUND(C568,0)</f>
        <v>136196378</v>
      </c>
    </row>
    <row r="569" spans="1:5">
      <c r="A569" s="73"/>
      <c r="B569" s="48"/>
      <c r="C569" s="17"/>
      <c r="D569" s="9"/>
    </row>
    <row r="570" spans="1:5" s="46" customFormat="1">
      <c r="A570" s="72" t="s">
        <v>523</v>
      </c>
      <c r="B570" s="47" t="s">
        <v>524</v>
      </c>
      <c r="C570" s="16">
        <f>+C571+C574+C578</f>
        <v>2147712112</v>
      </c>
      <c r="D570" s="5">
        <f>+D571+D574+D578</f>
        <v>2147712112</v>
      </c>
      <c r="E570" s="45"/>
    </row>
    <row r="571" spans="1:5" s="46" customFormat="1" ht="22.5">
      <c r="A571" s="72" t="s">
        <v>525</v>
      </c>
      <c r="B571" s="47" t="s">
        <v>526</v>
      </c>
      <c r="C571" s="16">
        <f>SUM(C572:C573)</f>
        <v>157149667</v>
      </c>
      <c r="D571" s="5">
        <f>SUM(D572:D573)</f>
        <v>157149667</v>
      </c>
      <c r="E571" s="45"/>
    </row>
    <row r="572" spans="1:5" ht="22.5">
      <c r="A572" s="73" t="s">
        <v>527</v>
      </c>
      <c r="B572" s="48" t="s">
        <v>528</v>
      </c>
      <c r="C572" s="17">
        <v>157149667</v>
      </c>
      <c r="D572" s="9">
        <f>ROUND(C572,0)</f>
        <v>157149667</v>
      </c>
    </row>
    <row r="573" spans="1:5">
      <c r="A573" s="73"/>
      <c r="B573" s="48"/>
      <c r="C573" s="17"/>
      <c r="D573" s="9"/>
    </row>
    <row r="574" spans="1:5" s="46" customFormat="1">
      <c r="A574" s="72" t="s">
        <v>529</v>
      </c>
      <c r="B574" s="47" t="s">
        <v>530</v>
      </c>
      <c r="C574" s="16">
        <f>SUM(C575:C576)</f>
        <v>1361963778</v>
      </c>
      <c r="D574" s="5">
        <f>SUM(D575:D576)</f>
        <v>1361963778</v>
      </c>
      <c r="E574" s="45"/>
    </row>
    <row r="575" spans="1:5" ht="33.75">
      <c r="A575" s="73" t="s">
        <v>531</v>
      </c>
      <c r="B575" s="48" t="s">
        <v>844</v>
      </c>
      <c r="C575" s="17">
        <v>961000000</v>
      </c>
      <c r="D575" s="9">
        <f>ROUND(C575,0)</f>
        <v>961000000</v>
      </c>
    </row>
    <row r="576" spans="1:5" ht="22.5">
      <c r="A576" s="73" t="s">
        <v>810</v>
      </c>
      <c r="B576" s="48" t="s">
        <v>532</v>
      </c>
      <c r="C576" s="17">
        <v>400963778</v>
      </c>
      <c r="D576" s="9">
        <f>ROUND(C576,0)</f>
        <v>400963778</v>
      </c>
    </row>
    <row r="577" spans="1:5">
      <c r="A577" s="73"/>
      <c r="B577" s="48"/>
      <c r="C577" s="17"/>
      <c r="D577" s="9"/>
    </row>
    <row r="578" spans="1:5" s="46" customFormat="1">
      <c r="A578" s="72" t="s">
        <v>533</v>
      </c>
      <c r="B578" s="47" t="s">
        <v>534</v>
      </c>
      <c r="C578" s="16">
        <f>SUM(C579:C580)</f>
        <v>628598667</v>
      </c>
      <c r="D578" s="5">
        <f>SUM(D579:D580)</f>
        <v>628598667</v>
      </c>
      <c r="E578" s="45"/>
    </row>
    <row r="579" spans="1:5">
      <c r="A579" s="73" t="s">
        <v>535</v>
      </c>
      <c r="B579" s="48" t="s">
        <v>536</v>
      </c>
      <c r="C579" s="17">
        <v>439488000</v>
      </c>
      <c r="D579" s="9">
        <f>ROUND(C579,0)</f>
        <v>439488000</v>
      </c>
    </row>
    <row r="580" spans="1:5">
      <c r="A580" s="73" t="s">
        <v>537</v>
      </c>
      <c r="B580" s="48" t="s">
        <v>538</v>
      </c>
      <c r="C580" s="17">
        <v>189110667</v>
      </c>
      <c r="D580" s="9">
        <f>ROUND(C580,0)</f>
        <v>189110667</v>
      </c>
    </row>
    <row r="581" spans="1:5">
      <c r="A581" s="73"/>
      <c r="B581" s="48"/>
      <c r="C581" s="17"/>
      <c r="D581" s="9"/>
    </row>
    <row r="582" spans="1:5" s="46" customFormat="1">
      <c r="A582" s="72" t="s">
        <v>539</v>
      </c>
      <c r="B582" s="47" t="s">
        <v>540</v>
      </c>
      <c r="C582" s="16">
        <f>+C583</f>
        <v>104766444.46490777</v>
      </c>
      <c r="D582" s="5">
        <f>+D583</f>
        <v>104766444</v>
      </c>
      <c r="E582" s="45"/>
    </row>
    <row r="583" spans="1:5" s="46" customFormat="1" ht="22.5">
      <c r="A583" s="72" t="s">
        <v>541</v>
      </c>
      <c r="B583" s="47" t="s">
        <v>542</v>
      </c>
      <c r="C583" s="16">
        <f>SUM(C584:C584)</f>
        <v>104766444.46490777</v>
      </c>
      <c r="D583" s="5">
        <f>SUM(D584:D584)</f>
        <v>104766444</v>
      </c>
      <c r="E583" s="45"/>
    </row>
    <row r="584" spans="1:5" ht="22.5">
      <c r="A584" s="73" t="s">
        <v>543</v>
      </c>
      <c r="B584" s="48" t="s">
        <v>845</v>
      </c>
      <c r="C584" s="17">
        <v>104766444.46490777</v>
      </c>
      <c r="D584" s="9">
        <f>ROUND(C584,0)</f>
        <v>104766444</v>
      </c>
    </row>
    <row r="585" spans="1:5">
      <c r="A585" s="73"/>
      <c r="B585" s="48"/>
      <c r="C585" s="17"/>
      <c r="D585" s="9"/>
    </row>
    <row r="586" spans="1:5" s="46" customFormat="1">
      <c r="A586" s="72" t="s">
        <v>544</v>
      </c>
      <c r="B586" s="47" t="s">
        <v>545</v>
      </c>
      <c r="C586" s="16">
        <f>+C587</f>
        <v>5752513725.96</v>
      </c>
      <c r="D586" s="5">
        <f>+D587</f>
        <v>5752513726</v>
      </c>
      <c r="E586" s="45"/>
    </row>
    <row r="587" spans="1:5" s="46" customFormat="1">
      <c r="A587" s="72" t="s">
        <v>546</v>
      </c>
      <c r="B587" s="47" t="s">
        <v>545</v>
      </c>
      <c r="C587" s="16">
        <f>+C588</f>
        <v>5752513725.96</v>
      </c>
      <c r="D587" s="5">
        <f>+D588</f>
        <v>5752513726</v>
      </c>
      <c r="E587" s="45"/>
    </row>
    <row r="588" spans="1:5" s="46" customFormat="1">
      <c r="A588" s="72" t="s">
        <v>547</v>
      </c>
      <c r="B588" s="47" t="s">
        <v>548</v>
      </c>
      <c r="C588" s="16">
        <f>SUM(C589:C590)</f>
        <v>5752513725.96</v>
      </c>
      <c r="D588" s="5">
        <f>SUM(D589:D590)</f>
        <v>5752513726</v>
      </c>
      <c r="E588" s="45"/>
    </row>
    <row r="589" spans="1:5">
      <c r="A589" s="73" t="s">
        <v>549</v>
      </c>
      <c r="B589" s="48" t="s">
        <v>550</v>
      </c>
      <c r="C589" s="17">
        <v>5357482050.96</v>
      </c>
      <c r="D589" s="9">
        <f>ROUND(C589,0)</f>
        <v>5357482051</v>
      </c>
    </row>
    <row r="590" spans="1:5">
      <c r="A590" s="73" t="s">
        <v>551</v>
      </c>
      <c r="B590" s="48" t="s">
        <v>552</v>
      </c>
      <c r="C590" s="17">
        <v>395031675</v>
      </c>
      <c r="D590" s="9">
        <f>ROUND(C590,0)</f>
        <v>395031675</v>
      </c>
    </row>
    <row r="591" spans="1:5">
      <c r="A591" s="73"/>
      <c r="B591" s="48"/>
      <c r="C591" s="17"/>
      <c r="D591" s="9"/>
    </row>
    <row r="592" spans="1:5" s="46" customFormat="1">
      <c r="A592" s="72" t="s">
        <v>553</v>
      </c>
      <c r="B592" s="47" t="s">
        <v>554</v>
      </c>
      <c r="C592" s="16">
        <f>+C593+C601+C619</f>
        <v>23921039755.530701</v>
      </c>
      <c r="D592" s="5">
        <f>+D593+D601+D619</f>
        <v>23921039756</v>
      </c>
      <c r="E592" s="45"/>
    </row>
    <row r="593" spans="1:5" s="46" customFormat="1">
      <c r="A593" s="72" t="s">
        <v>555</v>
      </c>
      <c r="B593" s="47" t="s">
        <v>556</v>
      </c>
      <c r="C593" s="16">
        <f>+C594+C597</f>
        <v>1068680593</v>
      </c>
      <c r="D593" s="5">
        <f>+D594+D597</f>
        <v>1068680593</v>
      </c>
      <c r="E593" s="45"/>
    </row>
    <row r="594" spans="1:5" s="46" customFormat="1">
      <c r="A594" s="72" t="s">
        <v>557</v>
      </c>
      <c r="B594" s="47" t="s">
        <v>558</v>
      </c>
      <c r="C594" s="16">
        <f>SUM(C595:C595)</f>
        <v>942898000</v>
      </c>
      <c r="D594" s="5">
        <f>SUM(D595:D595)</f>
        <v>942898000</v>
      </c>
      <c r="E594" s="45"/>
    </row>
    <row r="595" spans="1:5" ht="22.5">
      <c r="A595" s="73" t="s">
        <v>559</v>
      </c>
      <c r="B595" s="48" t="s">
        <v>560</v>
      </c>
      <c r="C595" s="17">
        <v>942898000</v>
      </c>
      <c r="D595" s="9">
        <f>ROUND(C595,0)</f>
        <v>942898000</v>
      </c>
    </row>
    <row r="596" spans="1:5">
      <c r="A596" s="73"/>
      <c r="B596" s="48"/>
      <c r="C596" s="17"/>
      <c r="D596" s="9"/>
    </row>
    <row r="597" spans="1:5" s="46" customFormat="1">
      <c r="A597" s="72" t="s">
        <v>561</v>
      </c>
      <c r="B597" s="47" t="s">
        <v>562</v>
      </c>
      <c r="C597" s="16">
        <f>SUM(C598:C599)</f>
        <v>125782593</v>
      </c>
      <c r="D597" s="5">
        <f>SUM(D598:D599)</f>
        <v>125782593</v>
      </c>
      <c r="E597" s="45"/>
    </row>
    <row r="598" spans="1:5" ht="22.5">
      <c r="A598" s="73" t="s">
        <v>563</v>
      </c>
      <c r="B598" s="48" t="s">
        <v>564</v>
      </c>
      <c r="C598" s="17">
        <v>42063000</v>
      </c>
      <c r="D598" s="9">
        <f>ROUND(C598,0)</f>
        <v>42063000</v>
      </c>
    </row>
    <row r="599" spans="1:5" ht="22.5">
      <c r="A599" s="73" t="s">
        <v>565</v>
      </c>
      <c r="B599" s="48" t="s">
        <v>846</v>
      </c>
      <c r="C599" s="17">
        <v>83719593</v>
      </c>
      <c r="D599" s="9">
        <f>ROUND(C599,0)</f>
        <v>83719593</v>
      </c>
    </row>
    <row r="600" spans="1:5">
      <c r="A600" s="73"/>
      <c r="B600" s="48"/>
      <c r="C600" s="17"/>
      <c r="D600" s="9"/>
    </row>
    <row r="601" spans="1:5" s="46" customFormat="1">
      <c r="A601" s="72" t="s">
        <v>566</v>
      </c>
      <c r="B601" s="47" t="s">
        <v>567</v>
      </c>
      <c r="C601" s="16">
        <f>+C602+C606+C611</f>
        <v>21574271399.530701</v>
      </c>
      <c r="D601" s="5">
        <f>+D602+D606+D611</f>
        <v>21574271400</v>
      </c>
      <c r="E601" s="45"/>
    </row>
    <row r="602" spans="1:5" s="46" customFormat="1">
      <c r="A602" s="72" t="s">
        <v>568</v>
      </c>
      <c r="B602" s="47" t="s">
        <v>569</v>
      </c>
      <c r="C602" s="16">
        <f>SUM(C603:C604)</f>
        <v>1145060500.855974</v>
      </c>
      <c r="D602" s="5">
        <f>SUM(D603:D604)</f>
        <v>1145060501</v>
      </c>
      <c r="E602" s="45"/>
    </row>
    <row r="603" spans="1:5" ht="22.5">
      <c r="A603" s="73" t="s">
        <v>570</v>
      </c>
      <c r="B603" s="48" t="s">
        <v>571</v>
      </c>
      <c r="C603" s="17">
        <v>300000000</v>
      </c>
      <c r="D603" s="9">
        <f>ROUND(C603,0)</f>
        <v>300000000</v>
      </c>
    </row>
    <row r="604" spans="1:5">
      <c r="A604" s="73" t="s">
        <v>572</v>
      </c>
      <c r="B604" s="48" t="s">
        <v>573</v>
      </c>
      <c r="C604" s="17">
        <v>845060500.85597396</v>
      </c>
      <c r="D604" s="9">
        <f>ROUND(C604,0)</f>
        <v>845060501</v>
      </c>
    </row>
    <row r="605" spans="1:5">
      <c r="A605" s="73"/>
      <c r="B605" s="48"/>
      <c r="C605" s="17"/>
      <c r="D605" s="9"/>
    </row>
    <row r="606" spans="1:5" s="46" customFormat="1">
      <c r="A606" s="72" t="s">
        <v>574</v>
      </c>
      <c r="B606" s="47" t="s">
        <v>575</v>
      </c>
      <c r="C606" s="16">
        <f>SUM(C607:C609)</f>
        <v>743841756</v>
      </c>
      <c r="D606" s="5">
        <f>SUM(D607:D609)</f>
        <v>743841756</v>
      </c>
      <c r="E606" s="45"/>
    </row>
    <row r="607" spans="1:5" ht="22.5">
      <c r="A607" s="73" t="s">
        <v>576</v>
      </c>
      <c r="B607" s="48" t="s">
        <v>577</v>
      </c>
      <c r="C607" s="17">
        <v>220000000</v>
      </c>
      <c r="D607" s="9">
        <f>ROUND(C607,0)</f>
        <v>220000000</v>
      </c>
    </row>
    <row r="608" spans="1:5" ht="22.5">
      <c r="A608" s="73" t="s">
        <v>578</v>
      </c>
      <c r="B608" s="48" t="s">
        <v>579</v>
      </c>
      <c r="C608" s="17">
        <v>500000000</v>
      </c>
      <c r="D608" s="9">
        <f>ROUND(C608,0)</f>
        <v>500000000</v>
      </c>
    </row>
    <row r="609" spans="1:5" ht="22.5">
      <c r="A609" s="73" t="s">
        <v>580</v>
      </c>
      <c r="B609" s="48" t="s">
        <v>581</v>
      </c>
      <c r="C609" s="17">
        <v>23841756</v>
      </c>
      <c r="D609" s="9">
        <f>ROUND(C609,0)</f>
        <v>23841756</v>
      </c>
    </row>
    <row r="610" spans="1:5">
      <c r="A610" s="73"/>
      <c r="B610" s="48"/>
      <c r="C610" s="17"/>
      <c r="D610" s="9"/>
    </row>
    <row r="611" spans="1:5" s="46" customFormat="1">
      <c r="A611" s="72" t="s">
        <v>582</v>
      </c>
      <c r="B611" s="47" t="s">
        <v>583</v>
      </c>
      <c r="C611" s="16">
        <f>SUM(C612:C617)</f>
        <v>19685369142.674728</v>
      </c>
      <c r="D611" s="5">
        <f>SUM(D612:D617)</f>
        <v>19685369143</v>
      </c>
      <c r="E611" s="45"/>
    </row>
    <row r="612" spans="1:5" ht="22.5">
      <c r="A612" s="73" t="s">
        <v>584</v>
      </c>
      <c r="B612" s="48" t="s">
        <v>847</v>
      </c>
      <c r="C612" s="17">
        <v>1047672137</v>
      </c>
      <c r="D612" s="9">
        <f>ROUND(C612,0)</f>
        <v>1047672137</v>
      </c>
    </row>
    <row r="613" spans="1:5" ht="33.75">
      <c r="A613" s="73" t="s">
        <v>585</v>
      </c>
      <c r="B613" s="48" t="s">
        <v>848</v>
      </c>
      <c r="C613" s="17">
        <v>314301641</v>
      </c>
      <c r="D613" s="9">
        <f>ROUND(C613,0)</f>
        <v>314301641</v>
      </c>
    </row>
    <row r="614" spans="1:5">
      <c r="A614" s="73" t="s">
        <v>586</v>
      </c>
      <c r="B614" s="48" t="s">
        <v>587</v>
      </c>
      <c r="C614" s="17">
        <v>1801280000</v>
      </c>
      <c r="D614" s="9">
        <f>ROUND(C614,0)</f>
        <v>1801280000</v>
      </c>
    </row>
    <row r="615" spans="1:5">
      <c r="A615" s="73" t="s">
        <v>588</v>
      </c>
      <c r="B615" s="48" t="s">
        <v>589</v>
      </c>
      <c r="C615" s="17">
        <v>13447632703.152229</v>
      </c>
      <c r="D615" s="9">
        <f>ROUND(C615,0)</f>
        <v>13447632703</v>
      </c>
    </row>
    <row r="616" spans="1:5">
      <c r="A616" s="73" t="s">
        <v>590</v>
      </c>
      <c r="B616" s="48" t="s">
        <v>591</v>
      </c>
      <c r="C616" s="17">
        <v>2059038407.5</v>
      </c>
      <c r="D616" s="9">
        <f>ROUND(C616,0)</f>
        <v>2059038408</v>
      </c>
    </row>
    <row r="617" spans="1:5">
      <c r="A617" s="73" t="s">
        <v>592</v>
      </c>
      <c r="B617" s="48" t="s">
        <v>593</v>
      </c>
      <c r="C617" s="17">
        <v>1015444254.0224999</v>
      </c>
      <c r="D617" s="9">
        <f>ROUND(C617,0)</f>
        <v>1015444254</v>
      </c>
    </row>
    <row r="618" spans="1:5">
      <c r="A618" s="73"/>
      <c r="B618" s="48"/>
      <c r="C618" s="17"/>
      <c r="D618" s="9"/>
    </row>
    <row r="619" spans="1:5" s="46" customFormat="1">
      <c r="A619" s="72" t="s">
        <v>594</v>
      </c>
      <c r="B619" s="47" t="s">
        <v>595</v>
      </c>
      <c r="C619" s="16">
        <f>+C620</f>
        <v>1278087763</v>
      </c>
      <c r="D619" s="5">
        <f>+D620</f>
        <v>1278087763</v>
      </c>
      <c r="E619" s="45"/>
    </row>
    <row r="620" spans="1:5" s="46" customFormat="1">
      <c r="A620" s="72" t="s">
        <v>596</v>
      </c>
      <c r="B620" s="47" t="s">
        <v>597</v>
      </c>
      <c r="C620" s="16">
        <f>SUM(C621:C626)</f>
        <v>1278087763</v>
      </c>
      <c r="D620" s="5">
        <f>SUM(D621:D626)</f>
        <v>1278087763</v>
      </c>
      <c r="E620" s="45"/>
    </row>
    <row r="621" spans="1:5" ht="22.5">
      <c r="A621" s="73" t="s">
        <v>598</v>
      </c>
      <c r="B621" s="48" t="s">
        <v>599</v>
      </c>
      <c r="C621" s="17">
        <v>301587763</v>
      </c>
      <c r="D621" s="9">
        <f>ROUND(C621,0)</f>
        <v>301587763</v>
      </c>
    </row>
    <row r="622" spans="1:5" ht="22.5">
      <c r="A622" s="73" t="s">
        <v>600</v>
      </c>
      <c r="B622" s="48" t="s">
        <v>601</v>
      </c>
      <c r="C622" s="17">
        <v>99750000</v>
      </c>
      <c r="D622" s="9">
        <f>ROUND(C622,0)</f>
        <v>99750000</v>
      </c>
    </row>
    <row r="623" spans="1:5" ht="22.5">
      <c r="A623" s="73" t="s">
        <v>602</v>
      </c>
      <c r="B623" s="48" t="s">
        <v>603</v>
      </c>
      <c r="C623" s="17">
        <v>325500000</v>
      </c>
      <c r="D623" s="9">
        <f>ROUND(C623,0)</f>
        <v>325500000</v>
      </c>
    </row>
    <row r="624" spans="1:5" ht="22.5">
      <c r="A624" s="73" t="s">
        <v>604</v>
      </c>
      <c r="B624" s="48" t="s">
        <v>605</v>
      </c>
      <c r="C624" s="17">
        <v>131250000</v>
      </c>
      <c r="D624" s="9">
        <f>ROUND(C624,0)</f>
        <v>131250000</v>
      </c>
    </row>
    <row r="625" spans="1:5">
      <c r="A625" s="73" t="s">
        <v>606</v>
      </c>
      <c r="B625" s="48" t="s">
        <v>607</v>
      </c>
      <c r="C625" s="17">
        <v>120000000</v>
      </c>
      <c r="D625" s="9">
        <f>ROUND(C625,0)</f>
        <v>120000000</v>
      </c>
    </row>
    <row r="626" spans="1:5" ht="22.5">
      <c r="A626" s="73" t="s">
        <v>608</v>
      </c>
      <c r="B626" s="48" t="s">
        <v>609</v>
      </c>
      <c r="C626" s="17">
        <v>300000000</v>
      </c>
      <c r="D626" s="9">
        <f>ROUND(C626,0)</f>
        <v>300000000</v>
      </c>
    </row>
    <row r="627" spans="1:5">
      <c r="A627" s="73"/>
      <c r="B627" s="48"/>
      <c r="C627" s="17"/>
      <c r="D627" s="9"/>
    </row>
    <row r="628" spans="1:5" s="46" customFormat="1">
      <c r="A628" s="72" t="s">
        <v>610</v>
      </c>
      <c r="B628" s="47" t="s">
        <v>611</v>
      </c>
      <c r="C628" s="16">
        <f>+C629+C650</f>
        <v>1885796000.1622696</v>
      </c>
      <c r="D628" s="5">
        <f>+D629+D650</f>
        <v>1885796001</v>
      </c>
      <c r="E628" s="45"/>
    </row>
    <row r="629" spans="1:5" s="46" customFormat="1">
      <c r="A629" s="72" t="s">
        <v>612</v>
      </c>
      <c r="B629" s="47" t="s">
        <v>613</v>
      </c>
      <c r="C629" s="16">
        <f>+C630+C634+C638+C642+C646</f>
        <v>1623879889</v>
      </c>
      <c r="D629" s="5">
        <f>+D630+D634+D638+D642+D646</f>
        <v>1623879889</v>
      </c>
      <c r="E629" s="45"/>
    </row>
    <row r="630" spans="1:5" s="46" customFormat="1" ht="22.5">
      <c r="A630" s="72" t="s">
        <v>614</v>
      </c>
      <c r="B630" s="47" t="s">
        <v>615</v>
      </c>
      <c r="C630" s="16">
        <f>SUM(C631:C632)</f>
        <v>654790278</v>
      </c>
      <c r="D630" s="5">
        <f>SUM(D631:D632)</f>
        <v>654790278</v>
      </c>
      <c r="E630" s="45"/>
    </row>
    <row r="631" spans="1:5" ht="22.5">
      <c r="A631" s="73" t="s">
        <v>616</v>
      </c>
      <c r="B631" s="48" t="s">
        <v>849</v>
      </c>
      <c r="C631" s="17">
        <v>654790278</v>
      </c>
      <c r="D631" s="9">
        <f>ROUND(C631,0)</f>
        <v>654790278</v>
      </c>
    </row>
    <row r="632" spans="1:5">
      <c r="A632" s="73"/>
      <c r="B632" s="48"/>
      <c r="C632" s="17"/>
      <c r="D632" s="9"/>
    </row>
    <row r="633" spans="1:5">
      <c r="A633" s="73"/>
      <c r="B633" s="48"/>
      <c r="C633" s="17"/>
      <c r="D633" s="9"/>
    </row>
    <row r="634" spans="1:5" s="46" customFormat="1" ht="22.5">
      <c r="A634" s="72" t="s">
        <v>617</v>
      </c>
      <c r="B634" s="47" t="s">
        <v>618</v>
      </c>
      <c r="C634" s="16">
        <f>SUM(C635:C636)</f>
        <v>654790278</v>
      </c>
      <c r="D634" s="5">
        <f>SUM(D635:D636)</f>
        <v>654790278</v>
      </c>
      <c r="E634" s="45"/>
    </row>
    <row r="635" spans="1:5" ht="22.5">
      <c r="A635" s="73" t="s">
        <v>619</v>
      </c>
      <c r="B635" s="48" t="s">
        <v>620</v>
      </c>
      <c r="C635" s="17">
        <v>654790278</v>
      </c>
      <c r="D635" s="9">
        <f>ROUND(C635,0)</f>
        <v>654790278</v>
      </c>
    </row>
    <row r="636" spans="1:5">
      <c r="A636" s="73"/>
      <c r="B636" s="48"/>
      <c r="C636" s="17"/>
      <c r="D636" s="9"/>
    </row>
    <row r="637" spans="1:5">
      <c r="A637" s="73"/>
      <c r="B637" s="48"/>
      <c r="C637" s="17"/>
      <c r="D637" s="9"/>
    </row>
    <row r="638" spans="1:5" s="46" customFormat="1">
      <c r="A638" s="72" t="s">
        <v>621</v>
      </c>
      <c r="B638" s="47" t="s">
        <v>622</v>
      </c>
      <c r="C638" s="16">
        <f>SUM(C639:C640)</f>
        <v>52383222</v>
      </c>
      <c r="D638" s="5">
        <f>SUM(D639:D640)</f>
        <v>52383222</v>
      </c>
      <c r="E638" s="45"/>
    </row>
    <row r="639" spans="1:5" ht="22.5">
      <c r="A639" s="73" t="s">
        <v>623</v>
      </c>
      <c r="B639" s="48" t="s">
        <v>624</v>
      </c>
      <c r="C639" s="17">
        <v>52383222</v>
      </c>
      <c r="D639" s="9">
        <f>ROUND(C639,0)</f>
        <v>52383222</v>
      </c>
    </row>
    <row r="640" spans="1:5">
      <c r="A640" s="73"/>
      <c r="B640" s="48"/>
      <c r="C640" s="17"/>
      <c r="D640" s="9"/>
    </row>
    <row r="641" spans="1:5">
      <c r="A641" s="73"/>
      <c r="B641" s="48"/>
      <c r="C641" s="17"/>
      <c r="D641" s="9"/>
    </row>
    <row r="642" spans="1:5" s="46" customFormat="1">
      <c r="A642" s="72" t="s">
        <v>625</v>
      </c>
      <c r="B642" s="47" t="s">
        <v>626</v>
      </c>
      <c r="C642" s="16">
        <f>SUM(C643:C644)</f>
        <v>104766444</v>
      </c>
      <c r="D642" s="5">
        <f>SUM(D643:D644)</f>
        <v>104766444</v>
      </c>
      <c r="E642" s="45"/>
    </row>
    <row r="643" spans="1:5" ht="33.75">
      <c r="A643" s="73" t="s">
        <v>627</v>
      </c>
      <c r="B643" s="48" t="s">
        <v>850</v>
      </c>
      <c r="C643" s="17">
        <v>104766444</v>
      </c>
      <c r="D643" s="9">
        <f>ROUND(C643,0)</f>
        <v>104766444</v>
      </c>
    </row>
    <row r="644" spans="1:5">
      <c r="A644" s="73"/>
      <c r="B644" s="48"/>
      <c r="C644" s="17"/>
      <c r="D644" s="9"/>
    </row>
    <row r="645" spans="1:5">
      <c r="A645" s="73"/>
      <c r="B645" s="48"/>
      <c r="C645" s="17"/>
      <c r="D645" s="9"/>
    </row>
    <row r="646" spans="1:5" s="46" customFormat="1">
      <c r="A646" s="72" t="s">
        <v>628</v>
      </c>
      <c r="B646" s="47" t="s">
        <v>629</v>
      </c>
      <c r="C646" s="16">
        <f>SUM(C647:C648)</f>
        <v>157149667</v>
      </c>
      <c r="D646" s="5">
        <f>SUM(D647:D648)</f>
        <v>157149667</v>
      </c>
      <c r="E646" s="45"/>
    </row>
    <row r="647" spans="1:5" ht="22.5">
      <c r="A647" s="73" t="s">
        <v>630</v>
      </c>
      <c r="B647" s="48" t="s">
        <v>851</v>
      </c>
      <c r="C647" s="17">
        <v>157149667</v>
      </c>
      <c r="D647" s="9">
        <f>ROUND(C647,0)</f>
        <v>157149667</v>
      </c>
    </row>
    <row r="648" spans="1:5">
      <c r="A648" s="73"/>
      <c r="B648" s="48"/>
      <c r="C648" s="17"/>
      <c r="D648" s="9"/>
    </row>
    <row r="649" spans="1:5">
      <c r="A649" s="73"/>
      <c r="B649" s="48" t="s">
        <v>333</v>
      </c>
      <c r="C649" s="17"/>
      <c r="D649" s="9"/>
    </row>
    <row r="650" spans="1:5" s="46" customFormat="1">
      <c r="A650" s="72" t="s">
        <v>631</v>
      </c>
      <c r="B650" s="47" t="s">
        <v>632</v>
      </c>
      <c r="C650" s="16">
        <f>+C651+C655</f>
        <v>261916111.16226971</v>
      </c>
      <c r="D650" s="5">
        <f>+D651+D655</f>
        <v>261916112</v>
      </c>
      <c r="E650" s="45"/>
    </row>
    <row r="651" spans="1:5" s="46" customFormat="1">
      <c r="A651" s="72" t="s">
        <v>633</v>
      </c>
      <c r="B651" s="47" t="s">
        <v>634</v>
      </c>
      <c r="C651" s="16">
        <f>SUM(C652:C653)</f>
        <v>130958055.58113471</v>
      </c>
      <c r="D651" s="5">
        <f>SUM(D652:D653)</f>
        <v>130958056</v>
      </c>
      <c r="E651" s="45"/>
    </row>
    <row r="652" spans="1:5" ht="22.5">
      <c r="A652" s="73" t="s">
        <v>635</v>
      </c>
      <c r="B652" s="48" t="s">
        <v>636</v>
      </c>
      <c r="C652" s="17">
        <v>130958055.58113471</v>
      </c>
      <c r="D652" s="9">
        <f>ROUND(C652,0)</f>
        <v>130958056</v>
      </c>
    </row>
    <row r="653" spans="1:5">
      <c r="A653" s="73"/>
      <c r="B653" s="48"/>
      <c r="C653" s="17"/>
      <c r="D653" s="9"/>
    </row>
    <row r="654" spans="1:5">
      <c r="A654" s="73"/>
      <c r="B654" s="48"/>
      <c r="C654" s="17"/>
      <c r="D654" s="9"/>
    </row>
    <row r="655" spans="1:5" s="46" customFormat="1">
      <c r="A655" s="72" t="s">
        <v>637</v>
      </c>
      <c r="B655" s="47" t="s">
        <v>638</v>
      </c>
      <c r="C655" s="16">
        <f>SUM(C656:C657)</f>
        <v>130958055.581135</v>
      </c>
      <c r="D655" s="5">
        <f>SUM(D656:D657)</f>
        <v>130958056</v>
      </c>
      <c r="E655" s="45"/>
    </row>
    <row r="656" spans="1:5" ht="22.5">
      <c r="A656" s="73" t="s">
        <v>639</v>
      </c>
      <c r="B656" s="48" t="s">
        <v>640</v>
      </c>
      <c r="C656" s="17">
        <v>130958055.581135</v>
      </c>
      <c r="D656" s="9">
        <f>ROUND(C656,0)</f>
        <v>130958056</v>
      </c>
    </row>
    <row r="657" spans="1:5">
      <c r="A657" s="73"/>
      <c r="B657" s="48"/>
      <c r="C657" s="17"/>
      <c r="D657" s="9"/>
    </row>
    <row r="658" spans="1:5">
      <c r="A658" s="72" t="s">
        <v>641</v>
      </c>
      <c r="B658" s="52" t="s">
        <v>642</v>
      </c>
      <c r="C658" s="29">
        <f>+C659</f>
        <v>12000000000</v>
      </c>
      <c r="D658" s="10">
        <f>+D659</f>
        <v>12000000000</v>
      </c>
    </row>
    <row r="659" spans="1:5">
      <c r="A659" s="72" t="s">
        <v>643</v>
      </c>
      <c r="B659" s="52" t="s">
        <v>644</v>
      </c>
      <c r="C659" s="30">
        <f>+C660+C665+C693+C702</f>
        <v>12000000000</v>
      </c>
      <c r="D659" s="15">
        <f>+D660+D665+D693+D702</f>
        <v>12000000000</v>
      </c>
    </row>
    <row r="660" spans="1:5" s="46" customFormat="1">
      <c r="A660" s="72" t="s">
        <v>645</v>
      </c>
      <c r="B660" s="52" t="s">
        <v>298</v>
      </c>
      <c r="C660" s="31">
        <f t="shared" ref="C660:D662" si="6">+C661</f>
        <v>50000000</v>
      </c>
      <c r="D660" s="11">
        <f t="shared" si="6"/>
        <v>50000000</v>
      </c>
      <c r="E660" s="45"/>
    </row>
    <row r="661" spans="1:5" s="46" customFormat="1">
      <c r="A661" s="72" t="s">
        <v>646</v>
      </c>
      <c r="B661" s="52" t="s">
        <v>300</v>
      </c>
      <c r="C661" s="31">
        <f t="shared" si="6"/>
        <v>50000000</v>
      </c>
      <c r="D661" s="11">
        <f t="shared" si="6"/>
        <v>50000000</v>
      </c>
      <c r="E661" s="45"/>
    </row>
    <row r="662" spans="1:5" s="46" customFormat="1">
      <c r="A662" s="72" t="s">
        <v>647</v>
      </c>
      <c r="B662" s="52" t="s">
        <v>306</v>
      </c>
      <c r="C662" s="27">
        <f t="shared" si="6"/>
        <v>50000000</v>
      </c>
      <c r="D662" s="8">
        <f t="shared" si="6"/>
        <v>50000000</v>
      </c>
      <c r="E662" s="45"/>
    </row>
    <row r="663" spans="1:5">
      <c r="A663" s="73" t="s">
        <v>648</v>
      </c>
      <c r="B663" s="57" t="s">
        <v>649</v>
      </c>
      <c r="C663" s="32">
        <v>50000000</v>
      </c>
      <c r="D663" s="9">
        <f>ROUND(C663,0)</f>
        <v>50000000</v>
      </c>
    </row>
    <row r="664" spans="1:5">
      <c r="A664" s="73"/>
      <c r="B664" s="57"/>
      <c r="C664" s="32"/>
      <c r="D664" s="9"/>
    </row>
    <row r="665" spans="1:5" s="46" customFormat="1">
      <c r="A665" s="72" t="s">
        <v>650</v>
      </c>
      <c r="B665" s="52" t="s">
        <v>343</v>
      </c>
      <c r="C665" s="31">
        <f>+C666+C670+C675+C679+C688</f>
        <v>4901822280.9899998</v>
      </c>
      <c r="D665" s="11">
        <f>+D666+D670+D675+D679+D688</f>
        <v>4901822281</v>
      </c>
      <c r="E665" s="45"/>
    </row>
    <row r="666" spans="1:5" s="46" customFormat="1">
      <c r="A666" s="72" t="s">
        <v>651</v>
      </c>
      <c r="B666" s="52" t="s">
        <v>345</v>
      </c>
      <c r="C666" s="31">
        <f t="shared" ref="C666:D667" si="7">+C667</f>
        <v>150000000</v>
      </c>
      <c r="D666" s="11">
        <f t="shared" si="7"/>
        <v>150000000</v>
      </c>
      <c r="E666" s="45"/>
    </row>
    <row r="667" spans="1:5" s="46" customFormat="1">
      <c r="A667" s="72" t="s">
        <v>652</v>
      </c>
      <c r="B667" s="52" t="s">
        <v>353</v>
      </c>
      <c r="C667" s="31">
        <f t="shared" si="7"/>
        <v>150000000</v>
      </c>
      <c r="D667" s="11">
        <f t="shared" si="7"/>
        <v>150000000</v>
      </c>
      <c r="E667" s="45"/>
    </row>
    <row r="668" spans="1:5">
      <c r="A668" s="73" t="s">
        <v>653</v>
      </c>
      <c r="B668" s="57" t="s">
        <v>654</v>
      </c>
      <c r="C668" s="33">
        <v>150000000</v>
      </c>
      <c r="D668" s="9">
        <f>ROUND(C668,0)</f>
        <v>150000000</v>
      </c>
    </row>
    <row r="669" spans="1:5">
      <c r="A669" s="73"/>
      <c r="B669" s="57"/>
      <c r="C669" s="31"/>
      <c r="D669" s="9"/>
    </row>
    <row r="670" spans="1:5" s="46" customFormat="1">
      <c r="A670" s="72" t="s">
        <v>655</v>
      </c>
      <c r="B670" s="52" t="s">
        <v>367</v>
      </c>
      <c r="C670" s="31">
        <f>+C671</f>
        <v>4201822280.9899998</v>
      </c>
      <c r="D670" s="11">
        <f>+D671</f>
        <v>4201822281</v>
      </c>
      <c r="E670" s="45"/>
    </row>
    <row r="671" spans="1:5" s="46" customFormat="1">
      <c r="A671" s="72" t="s">
        <v>656</v>
      </c>
      <c r="B671" s="52" t="s">
        <v>369</v>
      </c>
      <c r="C671" s="31">
        <f>SUM(C672:C673)</f>
        <v>4201822280.9899998</v>
      </c>
      <c r="D671" s="11">
        <f>SUM(D672:D673)</f>
        <v>4201822281</v>
      </c>
      <c r="E671" s="45"/>
    </row>
    <row r="672" spans="1:5">
      <c r="A672" s="73" t="s">
        <v>657</v>
      </c>
      <c r="B672" s="57" t="s">
        <v>654</v>
      </c>
      <c r="C672" s="33">
        <v>150000000</v>
      </c>
      <c r="D672" s="9">
        <f>ROUND(C672,0)</f>
        <v>150000000</v>
      </c>
    </row>
    <row r="673" spans="1:5">
      <c r="A673" s="73" t="s">
        <v>658</v>
      </c>
      <c r="B673" s="57" t="s">
        <v>659</v>
      </c>
      <c r="C673" s="33">
        <v>4051822280.9899998</v>
      </c>
      <c r="D673" s="9">
        <f>ROUND(C673,0)</f>
        <v>4051822281</v>
      </c>
    </row>
    <row r="674" spans="1:5">
      <c r="A674" s="73"/>
      <c r="B674" s="57"/>
      <c r="C674" s="31"/>
      <c r="D674" s="9"/>
    </row>
    <row r="675" spans="1:5" s="46" customFormat="1">
      <c r="A675" s="72" t="s">
        <v>660</v>
      </c>
      <c r="B675" s="52" t="s">
        <v>374</v>
      </c>
      <c r="C675" s="31">
        <f t="shared" ref="C675:D676" si="8">+C676</f>
        <v>150000000</v>
      </c>
      <c r="D675" s="11">
        <f t="shared" si="8"/>
        <v>150000000</v>
      </c>
      <c r="E675" s="45"/>
    </row>
    <row r="676" spans="1:5" s="46" customFormat="1" ht="22.5">
      <c r="A676" s="72" t="s">
        <v>661</v>
      </c>
      <c r="B676" s="52" t="s">
        <v>379</v>
      </c>
      <c r="C676" s="31">
        <f t="shared" si="8"/>
        <v>150000000</v>
      </c>
      <c r="D676" s="11">
        <f t="shared" si="8"/>
        <v>150000000</v>
      </c>
      <c r="E676" s="45"/>
    </row>
    <row r="677" spans="1:5">
      <c r="A677" s="73" t="s">
        <v>662</v>
      </c>
      <c r="B677" s="57" t="s">
        <v>654</v>
      </c>
      <c r="C677" s="33">
        <v>150000000</v>
      </c>
      <c r="D677" s="9">
        <f>ROUND(C677,0)</f>
        <v>150000000</v>
      </c>
    </row>
    <row r="678" spans="1:5">
      <c r="A678" s="73"/>
      <c r="B678" s="57"/>
      <c r="C678" s="31"/>
      <c r="D678" s="9"/>
    </row>
    <row r="679" spans="1:5" s="46" customFormat="1">
      <c r="A679" s="72" t="s">
        <v>663</v>
      </c>
      <c r="B679" s="52" t="s">
        <v>394</v>
      </c>
      <c r="C679" s="31">
        <f>+C680+C684</f>
        <v>300000000</v>
      </c>
      <c r="D679" s="11">
        <f>+D680+D684</f>
        <v>300000000</v>
      </c>
      <c r="E679" s="45"/>
    </row>
    <row r="680" spans="1:5" s="46" customFormat="1" ht="22.5">
      <c r="A680" s="72" t="s">
        <v>664</v>
      </c>
      <c r="B680" s="52" t="s">
        <v>396</v>
      </c>
      <c r="C680" s="31">
        <f>+C681+C682</f>
        <v>200000000</v>
      </c>
      <c r="D680" s="11">
        <f>+D681+D682</f>
        <v>200000000</v>
      </c>
      <c r="E680" s="45"/>
    </row>
    <row r="681" spans="1:5">
      <c r="A681" s="73" t="s">
        <v>665</v>
      </c>
      <c r="B681" s="57" t="s">
        <v>666</v>
      </c>
      <c r="C681" s="33">
        <v>150000000</v>
      </c>
      <c r="D681" s="9">
        <f>ROUND(C681,0)</f>
        <v>150000000</v>
      </c>
    </row>
    <row r="682" spans="1:5">
      <c r="A682" s="73" t="s">
        <v>667</v>
      </c>
      <c r="B682" s="57" t="s">
        <v>668</v>
      </c>
      <c r="C682" s="33">
        <v>50000000</v>
      </c>
      <c r="D682" s="9">
        <f>ROUND(C682,0)</f>
        <v>50000000</v>
      </c>
    </row>
    <row r="683" spans="1:5">
      <c r="A683" s="73"/>
      <c r="B683" s="57" t="s">
        <v>333</v>
      </c>
      <c r="C683" s="33"/>
      <c r="D683" s="9"/>
    </row>
    <row r="684" spans="1:5" s="46" customFormat="1">
      <c r="A684" s="72" t="s">
        <v>669</v>
      </c>
      <c r="B684" s="52" t="s">
        <v>410</v>
      </c>
      <c r="C684" s="31">
        <f>+C685+C686</f>
        <v>100000000</v>
      </c>
      <c r="D684" s="11">
        <f>+D685+D686</f>
        <v>100000000</v>
      </c>
      <c r="E684" s="45"/>
    </row>
    <row r="685" spans="1:5">
      <c r="A685" s="73" t="s">
        <v>670</v>
      </c>
      <c r="B685" s="57" t="s">
        <v>671</v>
      </c>
      <c r="C685" s="33">
        <v>50000000</v>
      </c>
      <c r="D685" s="9">
        <f>ROUND(C685,0)</f>
        <v>50000000</v>
      </c>
    </row>
    <row r="686" spans="1:5">
      <c r="A686" s="73" t="s">
        <v>672</v>
      </c>
      <c r="B686" s="57" t="s">
        <v>673</v>
      </c>
      <c r="C686" s="33">
        <v>50000000</v>
      </c>
      <c r="D686" s="9">
        <f>ROUND(C686,0)</f>
        <v>50000000</v>
      </c>
    </row>
    <row r="687" spans="1:5">
      <c r="A687" s="73"/>
      <c r="B687" s="57" t="s">
        <v>333</v>
      </c>
      <c r="C687" s="31"/>
      <c r="D687" s="9"/>
    </row>
    <row r="688" spans="1:5" s="46" customFormat="1">
      <c r="A688" s="72" t="s">
        <v>674</v>
      </c>
      <c r="B688" s="52" t="s">
        <v>425</v>
      </c>
      <c r="C688" s="31">
        <f>+C689</f>
        <v>100000000</v>
      </c>
      <c r="D688" s="11">
        <f>+D689</f>
        <v>100000000</v>
      </c>
      <c r="E688" s="45"/>
    </row>
    <row r="689" spans="1:5" s="46" customFormat="1">
      <c r="A689" s="72" t="s">
        <v>675</v>
      </c>
      <c r="B689" s="52" t="s">
        <v>425</v>
      </c>
      <c r="C689" s="31">
        <f>+C690+C691</f>
        <v>100000000</v>
      </c>
      <c r="D689" s="11">
        <f>+D690+D691</f>
        <v>100000000</v>
      </c>
      <c r="E689" s="45"/>
    </row>
    <row r="690" spans="1:5">
      <c r="A690" s="73" t="s">
        <v>676</v>
      </c>
      <c r="B690" s="57" t="s">
        <v>666</v>
      </c>
      <c r="C690" s="33">
        <v>50000000</v>
      </c>
      <c r="D690" s="9">
        <f>ROUND(C690,0)</f>
        <v>50000000</v>
      </c>
    </row>
    <row r="691" spans="1:5">
      <c r="A691" s="73" t="s">
        <v>677</v>
      </c>
      <c r="B691" s="57" t="s">
        <v>429</v>
      </c>
      <c r="C691" s="33">
        <v>50000000</v>
      </c>
      <c r="D691" s="9">
        <f>ROUND(C691,0)</f>
        <v>50000000</v>
      </c>
    </row>
    <row r="692" spans="1:5">
      <c r="A692" s="73"/>
      <c r="B692" s="57"/>
      <c r="C692" s="31"/>
      <c r="D692" s="9"/>
    </row>
    <row r="693" spans="1:5" s="46" customFormat="1">
      <c r="A693" s="72" t="s">
        <v>678</v>
      </c>
      <c r="B693" s="52" t="s">
        <v>460</v>
      </c>
      <c r="C693" s="31">
        <f>+C694+C698</f>
        <v>100000000</v>
      </c>
      <c r="D693" s="11">
        <f>+D694+D698</f>
        <v>100000000</v>
      </c>
      <c r="E693" s="45"/>
    </row>
    <row r="694" spans="1:5" s="46" customFormat="1">
      <c r="A694" s="72" t="s">
        <v>679</v>
      </c>
      <c r="B694" s="52" t="s">
        <v>462</v>
      </c>
      <c r="C694" s="31">
        <f t="shared" ref="C694:D695" si="9">+C695</f>
        <v>50000000</v>
      </c>
      <c r="D694" s="11">
        <f t="shared" si="9"/>
        <v>50000000</v>
      </c>
      <c r="E694" s="45"/>
    </row>
    <row r="695" spans="1:5" s="46" customFormat="1" ht="22.5">
      <c r="A695" s="72" t="s">
        <v>680</v>
      </c>
      <c r="B695" s="52" t="s">
        <v>464</v>
      </c>
      <c r="C695" s="31">
        <f t="shared" si="9"/>
        <v>50000000</v>
      </c>
      <c r="D695" s="11">
        <f t="shared" si="9"/>
        <v>50000000</v>
      </c>
      <c r="E695" s="45"/>
    </row>
    <row r="696" spans="1:5">
      <c r="A696" s="73" t="s">
        <v>681</v>
      </c>
      <c r="B696" s="57" t="s">
        <v>682</v>
      </c>
      <c r="C696" s="33">
        <v>50000000</v>
      </c>
      <c r="D696" s="9">
        <f>ROUND(C696,0)</f>
        <v>50000000</v>
      </c>
    </row>
    <row r="697" spans="1:5">
      <c r="A697" s="73"/>
      <c r="B697" s="57"/>
      <c r="C697" s="31"/>
      <c r="D697" s="9"/>
    </row>
    <row r="698" spans="1:5" s="46" customFormat="1">
      <c r="A698" s="72" t="s">
        <v>683</v>
      </c>
      <c r="B698" s="52" t="s">
        <v>479</v>
      </c>
      <c r="C698" s="31">
        <f>+C699</f>
        <v>50000000</v>
      </c>
      <c r="D698" s="11">
        <f>+D699</f>
        <v>50000000</v>
      </c>
      <c r="E698" s="45"/>
    </row>
    <row r="699" spans="1:5" s="46" customFormat="1">
      <c r="A699" s="72" t="s">
        <v>684</v>
      </c>
      <c r="B699" s="52" t="s">
        <v>481</v>
      </c>
      <c r="C699" s="31">
        <f>+C700</f>
        <v>50000000</v>
      </c>
      <c r="D699" s="11">
        <f>+D700</f>
        <v>50000000</v>
      </c>
      <c r="E699" s="45"/>
    </row>
    <row r="700" spans="1:5">
      <c r="A700" s="73" t="s">
        <v>685</v>
      </c>
      <c r="B700" s="57" t="s">
        <v>666</v>
      </c>
      <c r="C700" s="33">
        <v>50000000</v>
      </c>
      <c r="D700" s="9">
        <f>ROUND(C700,0)</f>
        <v>50000000</v>
      </c>
    </row>
    <row r="701" spans="1:5">
      <c r="A701" s="73"/>
      <c r="B701" s="57"/>
      <c r="C701" s="31"/>
      <c r="D701" s="9"/>
    </row>
    <row r="702" spans="1:5" s="46" customFormat="1">
      <c r="A702" s="72" t="s">
        <v>686</v>
      </c>
      <c r="B702" s="52" t="s">
        <v>554</v>
      </c>
      <c r="C702" s="31">
        <f>+C703</f>
        <v>6948177719.0100002</v>
      </c>
      <c r="D702" s="11">
        <f>+D703</f>
        <v>6948177719</v>
      </c>
      <c r="E702" s="45"/>
    </row>
    <row r="703" spans="1:5" s="46" customFormat="1">
      <c r="A703" s="72" t="s">
        <v>687</v>
      </c>
      <c r="B703" s="52" t="s">
        <v>567</v>
      </c>
      <c r="C703" s="31">
        <f>+C704+C708</f>
        <v>6948177719.0100002</v>
      </c>
      <c r="D703" s="11">
        <f>+D704+D708</f>
        <v>6948177719</v>
      </c>
      <c r="E703" s="45"/>
    </row>
    <row r="704" spans="1:5" s="46" customFormat="1">
      <c r="A704" s="72" t="s">
        <v>688</v>
      </c>
      <c r="B704" s="52" t="s">
        <v>569</v>
      </c>
      <c r="C704" s="31">
        <f>+C705+C706</f>
        <v>2665824194.3800001</v>
      </c>
      <c r="D704" s="11">
        <f>+D705+D706</f>
        <v>2665824194</v>
      </c>
      <c r="E704" s="45"/>
    </row>
    <row r="705" spans="1:5">
      <c r="A705" s="73" t="s">
        <v>689</v>
      </c>
      <c r="B705" s="57" t="s">
        <v>666</v>
      </c>
      <c r="C705" s="33">
        <v>2615824194.3800001</v>
      </c>
      <c r="D705" s="9">
        <f>ROUND(C705,0)</f>
        <v>2615824194</v>
      </c>
    </row>
    <row r="706" spans="1:5">
      <c r="A706" s="73" t="s">
        <v>690</v>
      </c>
      <c r="B706" s="57" t="s">
        <v>691</v>
      </c>
      <c r="C706" s="33">
        <v>50000000</v>
      </c>
      <c r="D706" s="9">
        <f>ROUND(C706,0)</f>
        <v>50000000</v>
      </c>
    </row>
    <row r="707" spans="1:5">
      <c r="A707" s="73"/>
      <c r="B707" s="57"/>
      <c r="C707" s="31"/>
      <c r="D707" s="9"/>
    </row>
    <row r="708" spans="1:5" s="46" customFormat="1">
      <c r="A708" s="72" t="s">
        <v>692</v>
      </c>
      <c r="B708" s="52" t="s">
        <v>583</v>
      </c>
      <c r="C708" s="31">
        <f>SUM(C709:C711)</f>
        <v>4282353524.6300001</v>
      </c>
      <c r="D708" s="11">
        <f>SUM(D709:D711)</f>
        <v>4282353525</v>
      </c>
      <c r="E708" s="45"/>
    </row>
    <row r="709" spans="1:5">
      <c r="A709" s="73" t="s">
        <v>693</v>
      </c>
      <c r="B709" s="57" t="s">
        <v>694</v>
      </c>
      <c r="C709" s="33">
        <v>1000000000</v>
      </c>
      <c r="D709" s="9">
        <f>ROUND(C709,0)</f>
        <v>1000000000</v>
      </c>
    </row>
    <row r="710" spans="1:5">
      <c r="A710" s="73" t="s">
        <v>695</v>
      </c>
      <c r="B710" s="57" t="s">
        <v>589</v>
      </c>
      <c r="C710" s="33">
        <v>3004827492.1300001</v>
      </c>
      <c r="D710" s="9">
        <f>ROUND(C710,0)</f>
        <v>3004827492</v>
      </c>
    </row>
    <row r="711" spans="1:5">
      <c r="A711" s="73" t="s">
        <v>696</v>
      </c>
      <c r="B711" s="57" t="s">
        <v>591</v>
      </c>
      <c r="C711" s="33">
        <v>277526032.5</v>
      </c>
      <c r="D711" s="9">
        <f>ROUND(C711,0)</f>
        <v>277526033</v>
      </c>
    </row>
    <row r="712" spans="1:5">
      <c r="A712" s="73"/>
      <c r="B712" s="52"/>
      <c r="C712" s="34"/>
      <c r="D712" s="9"/>
    </row>
    <row r="713" spans="1:5">
      <c r="A713" s="72" t="s">
        <v>697</v>
      </c>
      <c r="B713" s="52" t="s">
        <v>698</v>
      </c>
      <c r="C713" s="29" t="e">
        <f>+C714+C736+C765+C796+C804</f>
        <v>#REF!</v>
      </c>
      <c r="D713" s="10">
        <f>+D714+D736+D765+D796+D804</f>
        <v>620558488481</v>
      </c>
    </row>
    <row r="714" spans="1:5" ht="22.5">
      <c r="A714" s="72" t="s">
        <v>699</v>
      </c>
      <c r="B714" s="52" t="s">
        <v>700</v>
      </c>
      <c r="C714" s="29">
        <f>+C715+C720</f>
        <v>6140015328.8237991</v>
      </c>
      <c r="D714" s="10">
        <f>+D715+D720</f>
        <v>6140015328</v>
      </c>
    </row>
    <row r="715" spans="1:5">
      <c r="A715" s="72" t="s">
        <v>701</v>
      </c>
      <c r="B715" s="47" t="s">
        <v>298</v>
      </c>
      <c r="C715" s="16">
        <f t="shared" ref="C715:D716" si="10">+C716</f>
        <v>1508000000</v>
      </c>
      <c r="D715" s="5">
        <f t="shared" si="10"/>
        <v>1508000000</v>
      </c>
    </row>
    <row r="716" spans="1:5">
      <c r="A716" s="72" t="s">
        <v>702</v>
      </c>
      <c r="B716" s="47" t="s">
        <v>300</v>
      </c>
      <c r="C716" s="16">
        <f t="shared" si="10"/>
        <v>1508000000</v>
      </c>
      <c r="D716" s="5">
        <f t="shared" si="10"/>
        <v>1508000000</v>
      </c>
    </row>
    <row r="717" spans="1:5">
      <c r="A717" s="72" t="s">
        <v>703</v>
      </c>
      <c r="B717" s="47" t="s">
        <v>302</v>
      </c>
      <c r="C717" s="16">
        <f>SUM(C718:C719)</f>
        <v>1508000000</v>
      </c>
      <c r="D717" s="5">
        <f>SUM(D718:D719)</f>
        <v>1508000000</v>
      </c>
    </row>
    <row r="718" spans="1:5" s="50" customFormat="1" ht="33.75">
      <c r="A718" s="73" t="s">
        <v>704</v>
      </c>
      <c r="B718" s="48" t="s">
        <v>304</v>
      </c>
      <c r="C718" s="17">
        <v>1508000000</v>
      </c>
      <c r="D718" s="9">
        <f>ROUND(C718,0)</f>
        <v>1508000000</v>
      </c>
      <c r="E718" s="49"/>
    </row>
    <row r="719" spans="1:5" s="50" customFormat="1">
      <c r="A719" s="73"/>
      <c r="B719" s="48"/>
      <c r="C719" s="17"/>
      <c r="D719" s="9"/>
      <c r="E719" s="49"/>
    </row>
    <row r="720" spans="1:5">
      <c r="A720" s="72" t="s">
        <v>705</v>
      </c>
      <c r="B720" s="47" t="s">
        <v>343</v>
      </c>
      <c r="C720" s="16">
        <f>+C721+C725+C731</f>
        <v>4632015328.8237991</v>
      </c>
      <c r="D720" s="5">
        <f>+D721+D725+D731</f>
        <v>4632015328</v>
      </c>
    </row>
    <row r="721" spans="1:4">
      <c r="A721" s="72" t="s">
        <v>706</v>
      </c>
      <c r="B721" s="47" t="s">
        <v>374</v>
      </c>
      <c r="C721" s="16">
        <f>+C722</f>
        <v>1069295760.395</v>
      </c>
      <c r="D721" s="5">
        <f>+D722</f>
        <v>1069295759</v>
      </c>
    </row>
    <row r="722" spans="1:4" ht="22.5">
      <c r="A722" s="72" t="s">
        <v>707</v>
      </c>
      <c r="B722" s="47" t="s">
        <v>379</v>
      </c>
      <c r="C722" s="16">
        <f>SUM(C723:C724)</f>
        <v>1069295760.395</v>
      </c>
      <c r="D722" s="5">
        <f>SUM(D723:D724)</f>
        <v>1069295759</v>
      </c>
    </row>
    <row r="723" spans="1:4">
      <c r="A723" s="73" t="s">
        <v>708</v>
      </c>
      <c r="B723" s="48" t="s">
        <v>709</v>
      </c>
      <c r="C723" s="17">
        <v>1069295760.395</v>
      </c>
      <c r="D723" s="9">
        <v>1069295759</v>
      </c>
    </row>
    <row r="724" spans="1:4">
      <c r="A724" s="73"/>
      <c r="B724" s="48"/>
      <c r="C724" s="17"/>
      <c r="D724" s="9"/>
    </row>
    <row r="725" spans="1:4">
      <c r="A725" s="72" t="s">
        <v>710</v>
      </c>
      <c r="B725" s="47" t="s">
        <v>394</v>
      </c>
      <c r="C725" s="16">
        <f>+C726</f>
        <v>1781359784.2143998</v>
      </c>
      <c r="D725" s="5">
        <f>+D726</f>
        <v>1781359784</v>
      </c>
    </row>
    <row r="726" spans="1:4">
      <c r="A726" s="72" t="s">
        <v>711</v>
      </c>
      <c r="B726" s="47" t="s">
        <v>419</v>
      </c>
      <c r="C726" s="16">
        <f>SUM(C727:C729)</f>
        <v>1781359784.2143998</v>
      </c>
      <c r="D726" s="5">
        <f>SUM(D727:D729)</f>
        <v>1781359784</v>
      </c>
    </row>
    <row r="727" spans="1:4" ht="33.75">
      <c r="A727" s="73" t="s">
        <v>712</v>
      </c>
      <c r="B727" s="48" t="s">
        <v>421</v>
      </c>
      <c r="C727" s="17">
        <v>863959495.34398389</v>
      </c>
      <c r="D727" s="9">
        <f>ROUND(C727,0)</f>
        <v>863959495</v>
      </c>
    </row>
    <row r="728" spans="1:4" ht="22.5">
      <c r="A728" s="73" t="s">
        <v>713</v>
      </c>
      <c r="B728" s="48" t="s">
        <v>423</v>
      </c>
      <c r="C728" s="17">
        <v>863959495.34398389</v>
      </c>
      <c r="D728" s="9">
        <f>ROUND(C728,0)</f>
        <v>863959495</v>
      </c>
    </row>
    <row r="729" spans="1:4" ht="22.5">
      <c r="A729" s="73" t="s">
        <v>714</v>
      </c>
      <c r="B729" s="48" t="s">
        <v>835</v>
      </c>
      <c r="C729" s="17">
        <v>53440793.526431993</v>
      </c>
      <c r="D729" s="9">
        <f>ROUND(C729,0)</f>
        <v>53440794</v>
      </c>
    </row>
    <row r="730" spans="1:4">
      <c r="A730" s="73"/>
      <c r="B730" s="48"/>
      <c r="C730" s="17"/>
      <c r="D730" s="9"/>
    </row>
    <row r="731" spans="1:4">
      <c r="A731" s="72" t="s">
        <v>715</v>
      </c>
      <c r="B731" s="47" t="s">
        <v>425</v>
      </c>
      <c r="C731" s="16">
        <f>+C732</f>
        <v>1781359784.2143998</v>
      </c>
      <c r="D731" s="5">
        <f>+D732</f>
        <v>1781359785</v>
      </c>
    </row>
    <row r="732" spans="1:4">
      <c r="A732" s="72" t="s">
        <v>716</v>
      </c>
      <c r="B732" s="47" t="s">
        <v>425</v>
      </c>
      <c r="C732" s="16">
        <f>SUM(C733:C734)</f>
        <v>1781359784.2143998</v>
      </c>
      <c r="D732" s="5">
        <f>SUM(D733:D734)</f>
        <v>1781359785</v>
      </c>
    </row>
    <row r="733" spans="1:4" ht="33.75">
      <c r="A733" s="73" t="s">
        <v>717</v>
      </c>
      <c r="B733" s="48" t="s">
        <v>836</v>
      </c>
      <c r="C733" s="17">
        <v>1727918990.6879678</v>
      </c>
      <c r="D733" s="9">
        <f>ROUND(C733,0)</f>
        <v>1727918991</v>
      </c>
    </row>
    <row r="734" spans="1:4" ht="33.75">
      <c r="A734" s="73" t="s">
        <v>718</v>
      </c>
      <c r="B734" s="48" t="s">
        <v>852</v>
      </c>
      <c r="C734" s="17">
        <v>53440793.526431993</v>
      </c>
      <c r="D734" s="9">
        <f>ROUND(C734,0)</f>
        <v>53440794</v>
      </c>
    </row>
    <row r="735" spans="1:4">
      <c r="A735" s="73"/>
      <c r="B735" s="48"/>
      <c r="C735" s="17"/>
      <c r="D735" s="9"/>
    </row>
    <row r="736" spans="1:4" ht="22.5">
      <c r="A736" s="81" t="s">
        <v>719</v>
      </c>
      <c r="B736" s="51" t="s">
        <v>720</v>
      </c>
      <c r="C736" s="29" t="e">
        <f>+C737</f>
        <v>#REF!</v>
      </c>
      <c r="D736" s="10">
        <f>+D737</f>
        <v>565818473654</v>
      </c>
    </row>
    <row r="737" spans="1:4">
      <c r="A737" s="72" t="s">
        <v>721</v>
      </c>
      <c r="B737" s="47" t="s">
        <v>343</v>
      </c>
      <c r="C737" s="16" t="e">
        <f>+C738+C749</f>
        <v>#REF!</v>
      </c>
      <c r="D737" s="5">
        <f>+D738+D749</f>
        <v>565818473654</v>
      </c>
    </row>
    <row r="738" spans="1:4">
      <c r="A738" s="72" t="s">
        <v>722</v>
      </c>
      <c r="B738" s="47" t="s">
        <v>345</v>
      </c>
      <c r="C738" s="16" t="e">
        <f>+C739+C743+C746</f>
        <v>#REF!</v>
      </c>
      <c r="D738" s="5">
        <f>+D739+D743+D746</f>
        <v>552400000000</v>
      </c>
    </row>
    <row r="739" spans="1:4">
      <c r="A739" s="72" t="s">
        <v>723</v>
      </c>
      <c r="B739" s="47" t="s">
        <v>347</v>
      </c>
      <c r="C739" s="16" t="e">
        <f>+C740+C741</f>
        <v>#REF!</v>
      </c>
      <c r="D739" s="5">
        <f>+D740+D741</f>
        <v>542408153270</v>
      </c>
    </row>
    <row r="740" spans="1:4" ht="33.75">
      <c r="A740" s="73" t="s">
        <v>724</v>
      </c>
      <c r="B740" s="48" t="s">
        <v>349</v>
      </c>
      <c r="C740" s="17" t="e">
        <f>+#REF!+#REF!</f>
        <v>#REF!</v>
      </c>
      <c r="D740" s="9">
        <v>528708153270</v>
      </c>
    </row>
    <row r="741" spans="1:4">
      <c r="A741" s="73" t="s">
        <v>725</v>
      </c>
      <c r="B741" s="48" t="s">
        <v>726</v>
      </c>
      <c r="C741" s="17">
        <v>13700000000</v>
      </c>
      <c r="D741" s="9">
        <f>ROUND(C741,0)</f>
        <v>13700000000</v>
      </c>
    </row>
    <row r="742" spans="1:4">
      <c r="A742" s="73"/>
      <c r="B742" s="48"/>
      <c r="C742" s="17"/>
      <c r="D742" s="9"/>
    </row>
    <row r="743" spans="1:4">
      <c r="A743" s="72" t="s">
        <v>727</v>
      </c>
      <c r="B743" s="47" t="s">
        <v>353</v>
      </c>
      <c r="C743" s="16" t="e">
        <f>+C744</f>
        <v>#REF!</v>
      </c>
      <c r="D743" s="5">
        <f>+D744</f>
        <v>1350000000</v>
      </c>
    </row>
    <row r="744" spans="1:4" ht="22.5">
      <c r="A744" s="73" t="s">
        <v>728</v>
      </c>
      <c r="B744" s="48" t="s">
        <v>729</v>
      </c>
      <c r="C744" s="17" t="e">
        <f>+#REF!+#REF!+#REF!+#REF!+#REF!+#REF!</f>
        <v>#REF!</v>
      </c>
      <c r="D744" s="9">
        <v>1350000000</v>
      </c>
    </row>
    <row r="745" spans="1:4">
      <c r="A745" s="73"/>
      <c r="B745" s="48"/>
      <c r="C745" s="17"/>
      <c r="D745" s="9"/>
    </row>
    <row r="746" spans="1:4">
      <c r="A746" s="72" t="s">
        <v>730</v>
      </c>
      <c r="B746" s="47" t="s">
        <v>359</v>
      </c>
      <c r="C746" s="16" t="e">
        <f>SUM(C747:C747)</f>
        <v>#REF!</v>
      </c>
      <c r="D746" s="5">
        <f>SUM(D747:D747)</f>
        <v>8641846730</v>
      </c>
    </row>
    <row r="747" spans="1:4" ht="22.5">
      <c r="A747" s="73" t="s">
        <v>731</v>
      </c>
      <c r="B747" s="48" t="s">
        <v>361</v>
      </c>
      <c r="C747" s="17" t="e">
        <f>+#REF!+#REF!+#REF!</f>
        <v>#REF!</v>
      </c>
      <c r="D747" s="9">
        <v>8641846730</v>
      </c>
    </row>
    <row r="748" spans="1:4">
      <c r="A748" s="73"/>
      <c r="B748" s="40"/>
      <c r="C748" s="17"/>
      <c r="D748" s="9"/>
    </row>
    <row r="749" spans="1:4">
      <c r="A749" s="72" t="s">
        <v>732</v>
      </c>
      <c r="B749" s="47" t="s">
        <v>374</v>
      </c>
      <c r="C749" s="16">
        <f>+C750+C753+C757+C761</f>
        <v>13418473654</v>
      </c>
      <c r="D749" s="5">
        <f>+D750+D753+D757+D761</f>
        <v>13418473654</v>
      </c>
    </row>
    <row r="750" spans="1:4" ht="22.5">
      <c r="A750" s="72" t="s">
        <v>733</v>
      </c>
      <c r="B750" s="47" t="s">
        <v>376</v>
      </c>
      <c r="C750" s="16">
        <f>SUM(C751:C752)</f>
        <v>2594667922</v>
      </c>
      <c r="D750" s="5">
        <f>SUM(D751:D752)</f>
        <v>2594667922</v>
      </c>
    </row>
    <row r="751" spans="1:4" ht="33.75">
      <c r="A751" s="73" t="s">
        <v>734</v>
      </c>
      <c r="B751" s="48" t="s">
        <v>831</v>
      </c>
      <c r="C751" s="17">
        <v>2594667922</v>
      </c>
      <c r="D751" s="9">
        <f>ROUND(C751,0)</f>
        <v>2594667922</v>
      </c>
    </row>
    <row r="752" spans="1:4">
      <c r="A752" s="73"/>
      <c r="B752" s="48"/>
      <c r="C752" s="17"/>
      <c r="D752" s="9"/>
    </row>
    <row r="753" spans="1:4" ht="22.5">
      <c r="A753" s="72" t="s">
        <v>735</v>
      </c>
      <c r="B753" s="47" t="s">
        <v>379</v>
      </c>
      <c r="C753" s="16">
        <f>SUM(C754:C755)</f>
        <v>8564469883</v>
      </c>
      <c r="D753" s="5">
        <f>SUM(D754:D755)</f>
        <v>8564469883</v>
      </c>
    </row>
    <row r="754" spans="1:4" ht="33.75">
      <c r="A754" s="73" t="s">
        <v>736</v>
      </c>
      <c r="B754" s="48" t="s">
        <v>853</v>
      </c>
      <c r="C754" s="17">
        <v>7060801961</v>
      </c>
      <c r="D754" s="9">
        <f>ROUND(C754,0)</f>
        <v>7060801961</v>
      </c>
    </row>
    <row r="755" spans="1:4" ht="22.5">
      <c r="A755" s="73" t="s">
        <v>737</v>
      </c>
      <c r="B755" s="48" t="s">
        <v>738</v>
      </c>
      <c r="C755" s="17">
        <v>1503667922</v>
      </c>
      <c r="D755" s="9">
        <f>ROUND(C755,0)</f>
        <v>1503667922</v>
      </c>
    </row>
    <row r="756" spans="1:4">
      <c r="A756" s="73"/>
      <c r="B756" s="48"/>
      <c r="C756" s="17"/>
      <c r="D756" s="9"/>
    </row>
    <row r="757" spans="1:4" ht="22.5">
      <c r="A757" s="72" t="s">
        <v>739</v>
      </c>
      <c r="B757" s="47" t="s">
        <v>381</v>
      </c>
      <c r="C757" s="16">
        <f>SUM(C758:C759)</f>
        <v>1540667922</v>
      </c>
      <c r="D757" s="5">
        <f>SUM(D758:D759)</f>
        <v>1540667922</v>
      </c>
    </row>
    <row r="758" spans="1:4" ht="22.5">
      <c r="A758" s="73" t="s">
        <v>740</v>
      </c>
      <c r="B758" s="48" t="s">
        <v>854</v>
      </c>
      <c r="C758" s="17">
        <v>1540667922</v>
      </c>
      <c r="D758" s="9">
        <f>ROUND(C758,0)</f>
        <v>1540667922</v>
      </c>
    </row>
    <row r="759" spans="1:4">
      <c r="A759" s="73"/>
      <c r="B759" s="48"/>
      <c r="C759" s="17"/>
      <c r="D759" s="9"/>
    </row>
    <row r="760" spans="1:4">
      <c r="A760" s="73"/>
      <c r="B760" s="48"/>
      <c r="C760" s="17"/>
      <c r="D760" s="9"/>
    </row>
    <row r="761" spans="1:4" ht="22.5">
      <c r="A761" s="72" t="s">
        <v>741</v>
      </c>
      <c r="B761" s="47" t="s">
        <v>382</v>
      </c>
      <c r="C761" s="16">
        <f>SUM(C762:C763)</f>
        <v>718667927</v>
      </c>
      <c r="D761" s="5">
        <f>SUM(D762:D763)</f>
        <v>718667927</v>
      </c>
    </row>
    <row r="762" spans="1:4">
      <c r="A762" s="73" t="s">
        <v>742</v>
      </c>
      <c r="B762" s="48" t="s">
        <v>743</v>
      </c>
      <c r="C762" s="17">
        <v>718667927</v>
      </c>
      <c r="D762" s="9">
        <f>ROUND(C762,0)</f>
        <v>718667927</v>
      </c>
    </row>
    <row r="763" spans="1:4">
      <c r="A763" s="73"/>
      <c r="B763" s="48"/>
      <c r="C763" s="17"/>
      <c r="D763" s="9"/>
    </row>
    <row r="764" spans="1:4">
      <c r="A764" s="73"/>
      <c r="B764" s="48"/>
      <c r="C764" s="17"/>
      <c r="D764" s="9"/>
    </row>
    <row r="765" spans="1:4">
      <c r="A765" s="72" t="s">
        <v>744</v>
      </c>
      <c r="B765" s="52" t="s">
        <v>745</v>
      </c>
      <c r="C765" s="29" t="e">
        <f>+C766</f>
        <v>#REF!</v>
      </c>
      <c r="D765" s="10">
        <f>+D766</f>
        <v>24000000000</v>
      </c>
    </row>
    <row r="766" spans="1:4">
      <c r="A766" s="72" t="s">
        <v>746</v>
      </c>
      <c r="B766" s="52" t="s">
        <v>747</v>
      </c>
      <c r="C766" s="53" t="e">
        <f>+C767+C772+C791</f>
        <v>#REF!</v>
      </c>
      <c r="D766" s="64">
        <f>+D767+D772+D791</f>
        <v>24000000000</v>
      </c>
    </row>
    <row r="767" spans="1:4">
      <c r="A767" s="72" t="s">
        <v>748</v>
      </c>
      <c r="B767" s="47" t="s">
        <v>298</v>
      </c>
      <c r="C767" s="16">
        <f t="shared" ref="C767:D769" si="11">+C768</f>
        <v>291133995</v>
      </c>
      <c r="D767" s="5">
        <f t="shared" si="11"/>
        <v>291133995</v>
      </c>
    </row>
    <row r="768" spans="1:4">
      <c r="A768" s="72" t="s">
        <v>749</v>
      </c>
      <c r="B768" s="47" t="s">
        <v>300</v>
      </c>
      <c r="C768" s="16">
        <f t="shared" si="11"/>
        <v>291133995</v>
      </c>
      <c r="D768" s="5">
        <f t="shared" si="11"/>
        <v>291133995</v>
      </c>
    </row>
    <row r="769" spans="1:4">
      <c r="A769" s="72" t="s">
        <v>750</v>
      </c>
      <c r="B769" s="54" t="s">
        <v>302</v>
      </c>
      <c r="C769" s="16">
        <f t="shared" si="11"/>
        <v>291133995</v>
      </c>
      <c r="D769" s="5">
        <f t="shared" si="11"/>
        <v>291133995</v>
      </c>
    </row>
    <row r="770" spans="1:4">
      <c r="A770" s="73" t="s">
        <v>751</v>
      </c>
      <c r="B770" s="55" t="s">
        <v>855</v>
      </c>
      <c r="C770" s="17">
        <v>291133995</v>
      </c>
      <c r="D770" s="9">
        <f>ROUND(C770,0)</f>
        <v>291133995</v>
      </c>
    </row>
    <row r="771" spans="1:4">
      <c r="A771" s="73"/>
      <c r="B771" s="56"/>
      <c r="C771" s="17"/>
      <c r="D771" s="9"/>
    </row>
    <row r="772" spans="1:4">
      <c r="A772" s="72" t="s">
        <v>752</v>
      </c>
      <c r="B772" s="47" t="s">
        <v>343</v>
      </c>
      <c r="C772" s="16" t="e">
        <f>+C773+C779+C783+C787</f>
        <v>#REF!</v>
      </c>
      <c r="D772" s="5">
        <f>+D773+D779+D783+D787</f>
        <v>22708866005</v>
      </c>
    </row>
    <row r="773" spans="1:4">
      <c r="A773" s="72" t="s">
        <v>753</v>
      </c>
      <c r="B773" s="47" t="s">
        <v>345</v>
      </c>
      <c r="C773" s="16" t="e">
        <f t="shared" ref="C773:D773" si="12">+C774</f>
        <v>#REF!</v>
      </c>
      <c r="D773" s="5">
        <f t="shared" si="12"/>
        <v>22358866005</v>
      </c>
    </row>
    <row r="774" spans="1:4">
      <c r="A774" s="72" t="s">
        <v>754</v>
      </c>
      <c r="B774" s="47" t="s">
        <v>347</v>
      </c>
      <c r="C774" s="16" t="e">
        <f>+C775+C776+C777</f>
        <v>#REF!</v>
      </c>
      <c r="D774" s="5">
        <f>+D775+D776+D777</f>
        <v>22358866005</v>
      </c>
    </row>
    <row r="775" spans="1:4">
      <c r="A775" s="73" t="s">
        <v>755</v>
      </c>
      <c r="B775" s="48" t="s">
        <v>756</v>
      </c>
      <c r="C775" s="17" t="e">
        <f>SUM(#REF!)</f>
        <v>#REF!</v>
      </c>
      <c r="D775" s="9">
        <v>900000000</v>
      </c>
    </row>
    <row r="776" spans="1:4">
      <c r="A776" s="73" t="s">
        <v>757</v>
      </c>
      <c r="B776" s="48" t="s">
        <v>758</v>
      </c>
      <c r="C776" s="17">
        <v>150000000</v>
      </c>
      <c r="D776" s="9">
        <f>ROUND(C776,0)</f>
        <v>150000000</v>
      </c>
    </row>
    <row r="777" spans="1:4">
      <c r="A777" s="73" t="s">
        <v>804</v>
      </c>
      <c r="B777" s="48" t="s">
        <v>805</v>
      </c>
      <c r="C777" s="17">
        <v>21308866005</v>
      </c>
      <c r="D777" s="9">
        <f>ROUND(C777,0)</f>
        <v>21308866005</v>
      </c>
    </row>
    <row r="778" spans="1:4">
      <c r="A778" s="73"/>
      <c r="B778" s="48"/>
      <c r="C778" s="17"/>
      <c r="D778" s="9"/>
    </row>
    <row r="779" spans="1:4">
      <c r="A779" s="72" t="s">
        <v>759</v>
      </c>
      <c r="B779" s="47" t="s">
        <v>374</v>
      </c>
      <c r="C779" s="16">
        <f t="shared" ref="C779:D780" si="13">+C780</f>
        <v>100000000</v>
      </c>
      <c r="D779" s="5">
        <f t="shared" si="13"/>
        <v>100000000</v>
      </c>
    </row>
    <row r="780" spans="1:4" ht="22.5">
      <c r="A780" s="72" t="s">
        <v>760</v>
      </c>
      <c r="B780" s="47" t="s">
        <v>376</v>
      </c>
      <c r="C780" s="16">
        <f t="shared" si="13"/>
        <v>100000000</v>
      </c>
      <c r="D780" s="5">
        <f t="shared" si="13"/>
        <v>100000000</v>
      </c>
    </row>
    <row r="781" spans="1:4">
      <c r="A781" s="73" t="s">
        <v>761</v>
      </c>
      <c r="B781" s="48" t="s">
        <v>762</v>
      </c>
      <c r="C781" s="17">
        <v>100000000</v>
      </c>
      <c r="D781" s="9">
        <f>ROUND(C781,0)</f>
        <v>100000000</v>
      </c>
    </row>
    <row r="782" spans="1:4">
      <c r="A782" s="73"/>
      <c r="B782" s="48"/>
      <c r="C782" s="17"/>
      <c r="D782" s="9"/>
    </row>
    <row r="783" spans="1:4">
      <c r="A783" s="72" t="s">
        <v>763</v>
      </c>
      <c r="B783" s="47" t="s">
        <v>394</v>
      </c>
      <c r="C783" s="16">
        <f t="shared" ref="C783:D784" si="14">+C784</f>
        <v>200000000</v>
      </c>
      <c r="D783" s="5">
        <f t="shared" si="14"/>
        <v>200000000</v>
      </c>
    </row>
    <row r="784" spans="1:4">
      <c r="A784" s="72" t="s">
        <v>764</v>
      </c>
      <c r="B784" s="47" t="s">
        <v>419</v>
      </c>
      <c r="C784" s="16">
        <f t="shared" si="14"/>
        <v>200000000</v>
      </c>
      <c r="D784" s="5">
        <f t="shared" si="14"/>
        <v>200000000</v>
      </c>
    </row>
    <row r="785" spans="1:4">
      <c r="A785" s="73" t="s">
        <v>765</v>
      </c>
      <c r="B785" s="48" t="s">
        <v>766</v>
      </c>
      <c r="C785" s="17">
        <v>200000000</v>
      </c>
      <c r="D785" s="9">
        <f>ROUND(C785,0)</f>
        <v>200000000</v>
      </c>
    </row>
    <row r="786" spans="1:4">
      <c r="A786" s="73"/>
      <c r="B786" s="48"/>
      <c r="C786" s="17"/>
      <c r="D786" s="9"/>
    </row>
    <row r="787" spans="1:4">
      <c r="A787" s="72" t="s">
        <v>767</v>
      </c>
      <c r="B787" s="47" t="s">
        <v>425</v>
      </c>
      <c r="C787" s="16">
        <f t="shared" ref="C787:D788" si="15">+C788</f>
        <v>50000000</v>
      </c>
      <c r="D787" s="5">
        <f t="shared" si="15"/>
        <v>50000000</v>
      </c>
    </row>
    <row r="788" spans="1:4">
      <c r="A788" s="72" t="s">
        <v>768</v>
      </c>
      <c r="B788" s="47" t="s">
        <v>425</v>
      </c>
      <c r="C788" s="16">
        <f t="shared" si="15"/>
        <v>50000000</v>
      </c>
      <c r="D788" s="5">
        <f t="shared" si="15"/>
        <v>50000000</v>
      </c>
    </row>
    <row r="789" spans="1:4">
      <c r="A789" s="73" t="s">
        <v>769</v>
      </c>
      <c r="B789" s="48" t="s">
        <v>766</v>
      </c>
      <c r="C789" s="17">
        <v>50000000</v>
      </c>
      <c r="D789" s="9">
        <f>ROUND(C789,0)</f>
        <v>50000000</v>
      </c>
    </row>
    <row r="790" spans="1:4">
      <c r="A790" s="73"/>
      <c r="B790" s="48"/>
      <c r="C790" s="17"/>
      <c r="D790" s="9"/>
    </row>
    <row r="791" spans="1:4">
      <c r="A791" s="72" t="s">
        <v>770</v>
      </c>
      <c r="B791" s="47" t="s">
        <v>545</v>
      </c>
      <c r="C791" s="16">
        <f t="shared" ref="C791:D792" si="16">+C792</f>
        <v>1000000000</v>
      </c>
      <c r="D791" s="5">
        <f t="shared" si="16"/>
        <v>1000000000</v>
      </c>
    </row>
    <row r="792" spans="1:4">
      <c r="A792" s="72" t="s">
        <v>771</v>
      </c>
      <c r="B792" s="47" t="s">
        <v>545</v>
      </c>
      <c r="C792" s="16">
        <f t="shared" si="16"/>
        <v>1000000000</v>
      </c>
      <c r="D792" s="5">
        <f t="shared" si="16"/>
        <v>1000000000</v>
      </c>
    </row>
    <row r="793" spans="1:4">
      <c r="A793" s="72" t="s">
        <v>772</v>
      </c>
      <c r="B793" s="47" t="s">
        <v>548</v>
      </c>
      <c r="C793" s="16">
        <f>+C794</f>
        <v>1000000000</v>
      </c>
      <c r="D793" s="5">
        <f>+D794</f>
        <v>1000000000</v>
      </c>
    </row>
    <row r="794" spans="1:4">
      <c r="A794" s="73" t="s">
        <v>773</v>
      </c>
      <c r="B794" s="48" t="s">
        <v>774</v>
      </c>
      <c r="C794" s="17">
        <v>1000000000</v>
      </c>
      <c r="D794" s="9">
        <f>ROUND(C794,0)</f>
        <v>1000000000</v>
      </c>
    </row>
    <row r="795" spans="1:4">
      <c r="A795" s="73"/>
      <c r="B795" s="57"/>
      <c r="C795" s="34"/>
      <c r="D795" s="9"/>
    </row>
    <row r="796" spans="1:4">
      <c r="A796" s="73" t="s">
        <v>775</v>
      </c>
      <c r="B796" s="52" t="s">
        <v>776</v>
      </c>
      <c r="C796" s="29">
        <f>SUM(C797:C802)</f>
        <v>23899999499</v>
      </c>
      <c r="D796" s="10">
        <f>SUM(D797:D802)</f>
        <v>23899999499</v>
      </c>
    </row>
    <row r="797" spans="1:4">
      <c r="A797" s="73" t="s">
        <v>777</v>
      </c>
      <c r="B797" s="57" t="s">
        <v>778</v>
      </c>
      <c r="C797" s="34">
        <v>6000000000</v>
      </c>
      <c r="D797" s="9">
        <f>ROUND(C797,0)</f>
        <v>6000000000</v>
      </c>
    </row>
    <row r="798" spans="1:4">
      <c r="A798" s="73" t="s">
        <v>779</v>
      </c>
      <c r="B798" s="57" t="s">
        <v>780</v>
      </c>
      <c r="C798" s="34">
        <v>14999999499</v>
      </c>
      <c r="D798" s="9">
        <f>ROUND(C798,0)</f>
        <v>14999999499</v>
      </c>
    </row>
    <row r="799" spans="1:4">
      <c r="A799" s="73" t="s">
        <v>781</v>
      </c>
      <c r="B799" s="57" t="s">
        <v>782</v>
      </c>
      <c r="C799" s="34">
        <v>1200000000</v>
      </c>
      <c r="D799" s="9">
        <f>ROUND(C799,0)</f>
        <v>1200000000</v>
      </c>
    </row>
    <row r="800" spans="1:4">
      <c r="A800" s="73" t="s">
        <v>783</v>
      </c>
      <c r="B800" s="57" t="s">
        <v>784</v>
      </c>
      <c r="C800" s="34">
        <v>500000000</v>
      </c>
      <c r="D800" s="9">
        <f>ROUND(C800,0)</f>
        <v>500000000</v>
      </c>
    </row>
    <row r="801" spans="1:4">
      <c r="A801" s="73" t="s">
        <v>785</v>
      </c>
      <c r="B801" s="57" t="s">
        <v>786</v>
      </c>
      <c r="C801" s="34">
        <v>200000000</v>
      </c>
      <c r="D801" s="9">
        <f>ROUND(C801,0)</f>
        <v>200000000</v>
      </c>
    </row>
    <row r="802" spans="1:4">
      <c r="A802" s="73" t="s">
        <v>787</v>
      </c>
      <c r="B802" s="57" t="s">
        <v>788</v>
      </c>
      <c r="C802" s="34">
        <v>1000000000</v>
      </c>
      <c r="D802" s="9">
        <f>ROUND(C802,0)</f>
        <v>1000000000</v>
      </c>
    </row>
    <row r="803" spans="1:4">
      <c r="A803" s="73"/>
      <c r="B803" s="58"/>
      <c r="C803" s="35"/>
      <c r="D803" s="9"/>
    </row>
    <row r="804" spans="1:4">
      <c r="A804" s="72" t="s">
        <v>789</v>
      </c>
      <c r="B804" s="52" t="s">
        <v>790</v>
      </c>
      <c r="C804" s="29">
        <f>SUM(C805:C805)</f>
        <v>700000000</v>
      </c>
      <c r="D804" s="10">
        <f>SUM(D805:D805)</f>
        <v>700000000</v>
      </c>
    </row>
    <row r="805" spans="1:4">
      <c r="A805" s="73" t="s">
        <v>791</v>
      </c>
      <c r="B805" s="57" t="s">
        <v>792</v>
      </c>
      <c r="C805" s="34">
        <v>700000000</v>
      </c>
      <c r="D805" s="9">
        <f>ROUND(C805,0)</f>
        <v>700000000</v>
      </c>
    </row>
    <row r="806" spans="1:4">
      <c r="A806" s="73"/>
      <c r="B806" s="58"/>
      <c r="C806" s="35"/>
      <c r="D806" s="9"/>
    </row>
    <row r="807" spans="1:4">
      <c r="A807" s="72" t="s">
        <v>793</v>
      </c>
      <c r="B807" s="52" t="s">
        <v>794</v>
      </c>
      <c r="C807" s="29">
        <f>+C808</f>
        <v>102018529541</v>
      </c>
      <c r="D807" s="10">
        <f>+D808</f>
        <v>102018529541</v>
      </c>
    </row>
    <row r="808" spans="1:4" ht="22.5">
      <c r="A808" s="72" t="s">
        <v>795</v>
      </c>
      <c r="B808" s="52" t="s">
        <v>140</v>
      </c>
      <c r="C808" s="29">
        <f>SUM(C809:C812)</f>
        <v>102018529541</v>
      </c>
      <c r="D808" s="10">
        <f>SUM(D809:D812)</f>
        <v>102018529541</v>
      </c>
    </row>
    <row r="809" spans="1:4">
      <c r="A809" s="73" t="s">
        <v>811</v>
      </c>
      <c r="B809" s="57" t="s">
        <v>796</v>
      </c>
      <c r="C809" s="34">
        <v>10989253376</v>
      </c>
      <c r="D809" s="9">
        <f>ROUND(C809,0)</f>
        <v>10989253376</v>
      </c>
    </row>
    <row r="810" spans="1:4">
      <c r="A810" s="73" t="s">
        <v>812</v>
      </c>
      <c r="B810" s="57" t="s">
        <v>797</v>
      </c>
      <c r="C810" s="34">
        <v>56692063233</v>
      </c>
      <c r="D810" s="9">
        <f>ROUND(C810,0)</f>
        <v>56692063233</v>
      </c>
    </row>
    <row r="811" spans="1:4">
      <c r="A811" s="73" t="s">
        <v>813</v>
      </c>
      <c r="B811" s="57" t="s">
        <v>798</v>
      </c>
      <c r="C811" s="34">
        <v>34337211932</v>
      </c>
      <c r="D811" s="9">
        <f>ROUND(C811,0)</f>
        <v>34337211932</v>
      </c>
    </row>
    <row r="812" spans="1:4">
      <c r="A812" s="73" t="s">
        <v>814</v>
      </c>
      <c r="B812" s="57" t="s">
        <v>799</v>
      </c>
      <c r="C812" s="34">
        <v>1000</v>
      </c>
      <c r="D812" s="9">
        <f>ROUND(C812,0)</f>
        <v>1000</v>
      </c>
    </row>
    <row r="813" spans="1:4">
      <c r="A813" s="73"/>
      <c r="B813" s="57"/>
      <c r="C813" s="34"/>
      <c r="D813" s="9"/>
    </row>
    <row r="814" spans="1:4">
      <c r="A814" s="72" t="s">
        <v>800</v>
      </c>
      <c r="B814" s="59" t="s">
        <v>148</v>
      </c>
      <c r="C814" s="29">
        <f>+C815</f>
        <v>1353389840</v>
      </c>
      <c r="D814" s="10">
        <f>+D815</f>
        <v>1353389840</v>
      </c>
    </row>
    <row r="815" spans="1:4" ht="22.5">
      <c r="A815" s="72" t="s">
        <v>801</v>
      </c>
      <c r="B815" s="60" t="s">
        <v>150</v>
      </c>
      <c r="C815" s="29">
        <f>SUM(C816:C817)</f>
        <v>1353389840</v>
      </c>
      <c r="D815" s="10">
        <f>SUM(D816:D817)</f>
        <v>1353389840</v>
      </c>
    </row>
    <row r="816" spans="1:4">
      <c r="A816" s="73" t="s">
        <v>802</v>
      </c>
      <c r="B816" s="55" t="s">
        <v>152</v>
      </c>
      <c r="C816" s="34">
        <v>570383307</v>
      </c>
      <c r="D816" s="9">
        <f>ROUND(C816,0)</f>
        <v>570383307</v>
      </c>
    </row>
    <row r="817" spans="1:4">
      <c r="A817" s="73" t="s">
        <v>803</v>
      </c>
      <c r="B817" s="55" t="s">
        <v>154</v>
      </c>
      <c r="C817" s="34">
        <v>783006533</v>
      </c>
      <c r="D817" s="9">
        <f>ROUND(C817,0)</f>
        <v>783006533</v>
      </c>
    </row>
    <row r="818" spans="1:4">
      <c r="A818" s="61"/>
      <c r="B818" s="42"/>
      <c r="C818" s="12"/>
    </row>
  </sheetData>
  <pageMargins left="0.61" right="0.37" top="0.47244094488188981" bottom="0.54" header="0" footer="0"/>
  <pageSetup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17</vt:lpstr>
    </vt:vector>
  </TitlesOfParts>
  <Company>GOBERNACION DE NARIÑO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2016-12-29T22:05:21Z</cp:lastPrinted>
  <dcterms:created xsi:type="dcterms:W3CDTF">2016-12-26T22:42:49Z</dcterms:created>
  <dcterms:modified xsi:type="dcterms:W3CDTF">2016-12-29T22:19:45Z</dcterms:modified>
</cp:coreProperties>
</file>